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688df61746a05881/"/>
    </mc:Choice>
  </mc:AlternateContent>
  <bookViews>
    <workbookView xWindow="0" yWindow="0" windowWidth="17250" windowHeight="11610" activeTab="3"/>
  </bookViews>
  <sheets>
    <sheet name="Suivi" sheetId="6" r:id="rId1"/>
    <sheet name="GRL_2016" sheetId="1" r:id="rId2"/>
    <sheet name="BILAN" sheetId="3" r:id="rId3"/>
    <sheet name="RESULTAT" sheetId="4" r:id="rId4"/>
    <sheet name="BALANCE BANQUE" sheetId="5" r:id="rId5"/>
  </sheets>
  <definedNames>
    <definedName name="_xlnm._FilterDatabase" localSheetId="1" hidden="1">GRL_2016!$A$1:$M$377</definedName>
    <definedName name="_xlnm.Print_Area" localSheetId="2">BILAN!$A$1:$F$49</definedName>
  </definedNames>
  <calcPr calcId="152511"/>
</workbook>
</file>

<file path=xl/calcChain.xml><?xml version="1.0" encoding="utf-8"?>
<calcChain xmlns="http://schemas.openxmlformats.org/spreadsheetml/2006/main">
  <c r="D29" i="4" l="1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E29" i="4"/>
  <c r="F29" i="4" s="1"/>
  <c r="E30" i="4"/>
  <c r="F30" i="4" s="1"/>
  <c r="E31" i="4"/>
  <c r="F31" i="4" s="1"/>
  <c r="E32" i="4"/>
  <c r="E33" i="4"/>
  <c r="F33" i="4" s="1"/>
  <c r="E34" i="4"/>
  <c r="F34" i="4" s="1"/>
  <c r="E35" i="4"/>
  <c r="F35" i="4" s="1"/>
  <c r="E36" i="4"/>
  <c r="F36" i="4" s="1"/>
  <c r="E37" i="4"/>
  <c r="F37" i="4" s="1"/>
  <c r="E38" i="4"/>
  <c r="F38" i="4" s="1"/>
  <c r="E39" i="4"/>
  <c r="F39" i="4" s="1"/>
  <c r="E40" i="4"/>
  <c r="F40" i="4" s="1"/>
  <c r="E41" i="4"/>
  <c r="F41" i="4" s="1"/>
  <c r="E42" i="4"/>
  <c r="F42" i="4" s="1"/>
  <c r="E43" i="4"/>
  <c r="F43" i="4" s="1"/>
  <c r="E44" i="4"/>
  <c r="F44" i="4" s="1"/>
  <c r="E45" i="4"/>
  <c r="F45" i="4" s="1"/>
  <c r="E46" i="4"/>
  <c r="F46" i="4" s="1"/>
  <c r="E47" i="4"/>
  <c r="F47" i="4" s="1"/>
  <c r="E48" i="4"/>
  <c r="F48" i="4" s="1"/>
  <c r="E49" i="4"/>
  <c r="F49" i="4" s="1"/>
  <c r="E50" i="4"/>
  <c r="F50" i="4" s="1"/>
  <c r="E51" i="4"/>
  <c r="F51" i="4" s="1"/>
  <c r="E52" i="4"/>
  <c r="F52" i="4" s="1"/>
  <c r="E53" i="4"/>
  <c r="F53" i="4" s="1"/>
  <c r="E54" i="4"/>
  <c r="F54" i="4" s="1"/>
  <c r="E55" i="4"/>
  <c r="F55" i="4" s="1"/>
  <c r="E56" i="4"/>
  <c r="F56" i="4" s="1"/>
  <c r="I134" i="1"/>
  <c r="H134" i="1"/>
  <c r="E20" i="4"/>
  <c r="E21" i="4"/>
  <c r="E22" i="4"/>
  <c r="E23" i="4"/>
  <c r="D20" i="4"/>
  <c r="D21" i="4"/>
  <c r="D22" i="4"/>
  <c r="D23" i="4"/>
  <c r="E11" i="3"/>
  <c r="F32" i="4" l="1"/>
  <c r="F22" i="4"/>
  <c r="F23" i="4"/>
  <c r="G134" i="1"/>
  <c r="H177" i="1"/>
  <c r="I177" i="1"/>
  <c r="G177" i="1"/>
  <c r="G368" i="1"/>
  <c r="I268" i="1"/>
  <c r="H268" i="1"/>
  <c r="G268" i="1"/>
  <c r="I195" i="1"/>
  <c r="H195" i="1"/>
  <c r="I175" i="1"/>
  <c r="H175" i="1"/>
  <c r="G175" i="1"/>
  <c r="I171" i="1"/>
  <c r="H171" i="1"/>
  <c r="I210" i="1"/>
  <c r="H210" i="1"/>
  <c r="I236" i="1"/>
  <c r="H236" i="1"/>
  <c r="I266" i="1"/>
  <c r="H266" i="1"/>
  <c r="I349" i="1"/>
  <c r="H349" i="1"/>
  <c r="I354" i="1"/>
  <c r="H354" i="1"/>
  <c r="I364" i="1"/>
  <c r="H364" i="1"/>
  <c r="I371" i="1"/>
  <c r="H371" i="1"/>
  <c r="I368" i="1"/>
  <c r="H368" i="1"/>
  <c r="I136" i="1"/>
  <c r="H136" i="1"/>
  <c r="I366" i="1"/>
  <c r="H366" i="1"/>
  <c r="I360" i="1"/>
  <c r="I358" i="1"/>
  <c r="H358" i="1"/>
  <c r="H360" i="1"/>
  <c r="I356" i="1"/>
  <c r="H356" i="1"/>
  <c r="I351" i="1"/>
  <c r="H351" i="1"/>
  <c r="I158" i="1"/>
  <c r="H158" i="1"/>
  <c r="I160" i="1"/>
  <c r="H160" i="1"/>
  <c r="I152" i="1"/>
  <c r="H152" i="1"/>
  <c r="I132" i="1"/>
  <c r="H132" i="1"/>
  <c r="G132" i="1"/>
  <c r="G371" i="1"/>
  <c r="G136" i="1"/>
  <c r="G366" i="1"/>
  <c r="G364" i="1"/>
  <c r="G360" i="1"/>
  <c r="I129" i="1"/>
  <c r="H129" i="1"/>
  <c r="G129" i="1"/>
  <c r="G358" i="1"/>
  <c r="G356" i="1"/>
  <c r="G354" i="1"/>
  <c r="G351" i="1"/>
  <c r="G349" i="1"/>
  <c r="G266" i="1"/>
  <c r="G236" i="1"/>
  <c r="G210" i="1"/>
  <c r="G195" i="1"/>
  <c r="G171" i="1"/>
  <c r="G160" i="1"/>
  <c r="G158" i="1"/>
  <c r="G152" i="1"/>
  <c r="H126" i="1"/>
  <c r="I150" i="1"/>
  <c r="H150" i="1"/>
  <c r="G150" i="1"/>
  <c r="I126" i="1"/>
  <c r="G126" i="1"/>
  <c r="E41" i="3" l="1"/>
  <c r="F16" i="3"/>
  <c r="E16" i="3"/>
  <c r="F18" i="3"/>
  <c r="E18" i="3"/>
  <c r="E25" i="3"/>
  <c r="F25" i="3"/>
  <c r="E24" i="3"/>
  <c r="F12" i="3"/>
  <c r="E19" i="5"/>
  <c r="E23" i="5" s="1"/>
  <c r="C19" i="5"/>
  <c r="C23" i="5" s="1"/>
  <c r="G6" i="5"/>
  <c r="G7" i="5" s="1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23" i="5" l="1"/>
  <c r="D18" i="4"/>
  <c r="D19" i="4"/>
  <c r="D61" i="4"/>
  <c r="E18" i="4"/>
  <c r="E19" i="4"/>
  <c r="E61" i="4"/>
  <c r="E17" i="4"/>
  <c r="E25" i="4" s="1"/>
  <c r="D17" i="4"/>
  <c r="F19" i="3"/>
  <c r="E13" i="3"/>
  <c r="F13" i="3"/>
  <c r="F37" i="3"/>
  <c r="E44" i="3"/>
  <c r="E28" i="4"/>
  <c r="D28" i="4"/>
  <c r="D25" i="4" l="1"/>
  <c r="F61" i="4"/>
  <c r="E26" i="4"/>
  <c r="F28" i="4"/>
  <c r="F58" i="4" s="1"/>
  <c r="F18" i="4"/>
  <c r="F19" i="4"/>
  <c r="D58" i="4"/>
  <c r="E23" i="3"/>
  <c r="F20" i="4"/>
  <c r="F17" i="4"/>
  <c r="E58" i="4"/>
  <c r="F21" i="4"/>
  <c r="F27" i="3"/>
  <c r="E19" i="3"/>
  <c r="E27" i="3" l="1"/>
  <c r="F28" i="3" s="1"/>
  <c r="F25" i="4"/>
  <c r="D26" i="4"/>
  <c r="F26" i="4" s="1"/>
  <c r="F59" i="4" s="1"/>
  <c r="F63" i="4" l="1"/>
  <c r="F38" i="3" s="1"/>
  <c r="F39" i="3" s="1"/>
  <c r="F44" i="3" s="1"/>
  <c r="E45" i="3" s="1"/>
</calcChain>
</file>

<file path=xl/sharedStrings.xml><?xml version="1.0" encoding="utf-8"?>
<sst xmlns="http://schemas.openxmlformats.org/spreadsheetml/2006/main" count="1228" uniqueCount="479">
  <si>
    <t>2016-03-</t>
  </si>
  <si>
    <t>CB</t>
  </si>
  <si>
    <t>Banque : LAYDERNIER</t>
  </si>
  <si>
    <t>Remise CB du : 2016-03-31</t>
  </si>
  <si>
    <t>Remise CB du : 2016-03-04</t>
  </si>
  <si>
    <t>Remise CB du : 2016-03-08</t>
  </si>
  <si>
    <t>Remise CB du : 2016-03-12</t>
  </si>
  <si>
    <t>Remise CB du : 2016-03-03</t>
  </si>
  <si>
    <t>Remise CB du : 2016-03-02</t>
  </si>
  <si>
    <t>Remise CB du : 2016-03-01</t>
  </si>
  <si>
    <t>2016-02-</t>
  </si>
  <si>
    <t>Remise CB du : 2016-02-26</t>
  </si>
  <si>
    <t>Remise CB du : 2016-02-16</t>
  </si>
  <si>
    <t>Remise CB du : 2016-02-13</t>
  </si>
  <si>
    <t>Remise CB du : 2016-02-08</t>
  </si>
  <si>
    <t>Remise CB du : 2016-02-07</t>
  </si>
  <si>
    <t>Remise CB du : 2016-02-06</t>
  </si>
  <si>
    <t>Remise CB du : 2016-02-04</t>
  </si>
  <si>
    <t>Remise CB du : 2016-02-03</t>
  </si>
  <si>
    <t>Remise CB du : 2016-02-02</t>
  </si>
  <si>
    <t>2016-01-</t>
  </si>
  <si>
    <t>Remise CB du : 2016-01-29</t>
  </si>
  <si>
    <t>Remise CB du : 2016-01-25</t>
  </si>
  <si>
    <t>Remise CB du : 2016-01-24</t>
  </si>
  <si>
    <t>Remise CB du : 2016-01-22</t>
  </si>
  <si>
    <t>Remise CB du : 2016-01-21</t>
  </si>
  <si>
    <t>Remise CB du : 2016-01-19</t>
  </si>
  <si>
    <t>Remise CB du : 2016-01-18</t>
  </si>
  <si>
    <t>Remise CB du : 2016-01-14</t>
  </si>
  <si>
    <t>Remise CB du : 2016-01-13</t>
  </si>
  <si>
    <t>Remise CB du : 2016-01-12</t>
  </si>
  <si>
    <t>Remise CB du : 2016-01-11</t>
  </si>
  <si>
    <t>Remise CB du : 2016-01-10</t>
  </si>
  <si>
    <t>Remise CB du : 2016-01-09</t>
  </si>
  <si>
    <t>Remise CB du : 2016-01-08</t>
  </si>
  <si>
    <t>Remise CB du : 2016-01-07</t>
  </si>
  <si>
    <t>Remise CB du : 2016-01-06</t>
  </si>
  <si>
    <t>Remise CB du : 2016-01-05</t>
  </si>
  <si>
    <t>Remise CB du : 2016-01-04</t>
  </si>
  <si>
    <t>Remise CB du : 2016-01-02</t>
  </si>
  <si>
    <t>Remise CB du : 2016-01-01</t>
  </si>
  <si>
    <t>2015-12-</t>
  </si>
  <si>
    <t>Remise CB du : 2015-12-31</t>
  </si>
  <si>
    <t>Remise CB du : 2015-12-30</t>
  </si>
  <si>
    <t>Remise CB du : 2015-12-29</t>
  </si>
  <si>
    <t>Remise CB du : 2015-12-28</t>
  </si>
  <si>
    <t>Remise CB du : 2015-12-27</t>
  </si>
  <si>
    <t>Remise CB du : 2015-12-26</t>
  </si>
  <si>
    <t>Remise CB du : 2015-12-24</t>
  </si>
  <si>
    <t>Remise CB du : 2015-12-23</t>
  </si>
  <si>
    <t>Remise CB du : 2015-12-22</t>
  </si>
  <si>
    <t>Remise CB du : 2015-12-21</t>
  </si>
  <si>
    <t>Remise CB du : 2015-12-20</t>
  </si>
  <si>
    <t>Remise CB du : 2015-12-19</t>
  </si>
  <si>
    <t>Remise CB du : 2015-12-18</t>
  </si>
  <si>
    <t>Remise CB du : 2015-12-17</t>
  </si>
  <si>
    <t>Remise CB du : 2015-12-14</t>
  </si>
  <si>
    <t>Remise CB du : 2015-12-13</t>
  </si>
  <si>
    <t>Remise CB du : 2015-12-11</t>
  </si>
  <si>
    <t>Remise CB du : 2015-12-10</t>
  </si>
  <si>
    <t>Remise CB du : 2015-12-09</t>
  </si>
  <si>
    <t>Remise CB du : 2015-12-08</t>
  </si>
  <si>
    <t>Remise CB du : 2015-12-07</t>
  </si>
  <si>
    <t>-</t>
  </si>
  <si>
    <t>BANQUE LAYDERNIER</t>
  </si>
  <si>
    <t>Commissions du 23/12</t>
  </si>
  <si>
    <t>Commissions du 24/12</t>
  </si>
  <si>
    <t>Commissions du 28/12</t>
  </si>
  <si>
    <t>Commissions du 22/12</t>
  </si>
  <si>
    <t>Commissions du 21/12</t>
  </si>
  <si>
    <t>Commissions du 18/12</t>
  </si>
  <si>
    <t>Commissions du 15/12</t>
  </si>
  <si>
    <t>Commissions du 11/12</t>
  </si>
  <si>
    <t>Commissions du 14/12</t>
  </si>
  <si>
    <t>Commissions du 10/12</t>
  </si>
  <si>
    <t>Commissions du 09/12</t>
  </si>
  <si>
    <t>Commissions du 08/12</t>
  </si>
  <si>
    <t>Commissions du 07/12</t>
  </si>
  <si>
    <t>Commissions du 04/12</t>
  </si>
  <si>
    <t>Commissions du 03/12</t>
  </si>
  <si>
    <t>Commissions du 30/11</t>
  </si>
  <si>
    <t>Cotisation carte 530650</t>
  </si>
  <si>
    <t>Commissions du 01/12</t>
  </si>
  <si>
    <t>Commissions du 27/11</t>
  </si>
  <si>
    <t>Commissions du 26/11</t>
  </si>
  <si>
    <t>Commissions du 25/11</t>
  </si>
  <si>
    <t>Commissions du 24/1</t>
  </si>
  <si>
    <t>Commissions du 23/11</t>
  </si>
  <si>
    <t>Commissions du 20/11</t>
  </si>
  <si>
    <t>Commissions du 19/11</t>
  </si>
  <si>
    <t>Commissions du 18/11</t>
  </si>
  <si>
    <t>Commissions du 17/11</t>
  </si>
  <si>
    <t>Commissions du 16/11</t>
  </si>
  <si>
    <t>Commissions du 13/11</t>
  </si>
  <si>
    <t>Commissions du 12/11</t>
  </si>
  <si>
    <t>Commissions du 10/11</t>
  </si>
  <si>
    <t>Commissions du 09/11</t>
  </si>
  <si>
    <t>Commissions du 06/11</t>
  </si>
  <si>
    <t>Commissions du 05/11</t>
  </si>
  <si>
    <t>Commissions du 04/11</t>
  </si>
  <si>
    <t>Commissions du 02/11</t>
  </si>
  <si>
    <t>Commissions du 03/11</t>
  </si>
  <si>
    <t>Commissions du 29/10</t>
  </si>
  <si>
    <t>Commissions du 27/10</t>
  </si>
  <si>
    <t>Commissions du 28/10</t>
  </si>
  <si>
    <t>Commissions du 26/10</t>
  </si>
  <si>
    <t>Commissions du 23/10</t>
  </si>
  <si>
    <t>Commissions du 21/10</t>
  </si>
  <si>
    <t>Commissions du 22/10</t>
  </si>
  <si>
    <t>Commissions du 19/10</t>
  </si>
  <si>
    <t>Commissions du 20/10</t>
  </si>
  <si>
    <t>Commissions du 16/10</t>
  </si>
  <si>
    <t>Commissions du 15/10</t>
  </si>
  <si>
    <t>FREE</t>
  </si>
  <si>
    <t>Communications hors forfait</t>
  </si>
  <si>
    <t>Abonnement forfaits et options</t>
  </si>
  <si>
    <t>Communications</t>
  </si>
  <si>
    <t>Consommations hors forfait</t>
  </si>
  <si>
    <t>Abonnements, forfaits et options</t>
  </si>
  <si>
    <t>Communications hors forfaits</t>
  </si>
  <si>
    <t>OVH</t>
  </si>
  <si>
    <t>Renouvellement nom de domaine</t>
  </si>
  <si>
    <t>HÃ©bergement pro - 12 mois</t>
  </si>
  <si>
    <t>Abonnements , forfaits et options</t>
  </si>
  <si>
    <t>Option Data et MMS illimitÃ©s</t>
  </si>
  <si>
    <t xml:space="preserve">Communications hors abonnement </t>
  </si>
  <si>
    <t>Abonnements forfaits et options</t>
  </si>
  <si>
    <t>Abonnement, forfaits et options</t>
  </si>
  <si>
    <t>Communications hors contrat (renvois)</t>
  </si>
  <si>
    <t>Free abonnement haut-dÃ©bit</t>
  </si>
  <si>
    <t>Consommation hors forfaits sur 06 51 62 77 88</t>
  </si>
  <si>
    <t>Free Haut DÃ©bit 10/2015</t>
  </si>
  <si>
    <t>Abonnement, forfait et options</t>
  </si>
  <si>
    <t>Free Haut dÃ©bit 09/2015</t>
  </si>
  <si>
    <t>LA POSTE PPDC</t>
  </si>
  <si>
    <t>Affranchissement au dÃ©tail</t>
  </si>
  <si>
    <t>Timbre (plaquettes de 12)</t>
  </si>
  <si>
    <t>Remboursement affranchissement trop perÃ§u</t>
  </si>
  <si>
    <t>LA POSTE RICHELIEU</t>
  </si>
  <si>
    <t>Enveloppe de rÃ©-expÃ©dition</t>
  </si>
  <si>
    <t>Affranchissement pour 1 enveloppe de 13 cartes sportives</t>
  </si>
  <si>
    <t>Lettre suivis 100Gr envoi PIERRECOURT</t>
  </si>
  <si>
    <t>Renouvellement contrat de rÃ©expÃ©dition</t>
  </si>
  <si>
    <t>Lettre suivie 50g</t>
  </si>
  <si>
    <t>2 lettres suivies de plus de 50g</t>
  </si>
  <si>
    <t>BEAUX VERT CARNETS PROVERBES 12</t>
  </si>
  <si>
    <t>Timbres de collection Marianne jeunesse</t>
  </si>
  <si>
    <t>BEAUX VERT CARNETS VOEUX 12</t>
  </si>
  <si>
    <t>BEAUX VERT CARNETS LA VUE 12</t>
  </si>
  <si>
    <t>Lettre suivie</t>
  </si>
  <si>
    <t>LA POSTE (PLAGNE)</t>
  </si>
  <si>
    <t>Contrat BoÃ®te postale 01/01/2016 au 31/12/2016</t>
  </si>
  <si>
    <t>Beaux vert carnets de 12</t>
  </si>
  <si>
    <t>Timbres collection Marianne Carnets de 12</t>
  </si>
  <si>
    <t>Affranchissement des dossiers de rÃ©inscription FRANCE</t>
  </si>
  <si>
    <t>Timbres de collection Marianne jeunesse Carnets de 12</t>
  </si>
  <si>
    <t>Beaux vertproverbes en carnet de 12</t>
  </si>
  <si>
    <t>LA POSTE VAD LYON</t>
  </si>
  <si>
    <t>PAP LETTRE SUIVIE 50G FEN</t>
  </si>
  <si>
    <t>PAP LETTRE SUIVIE 50G SS FEN</t>
  </si>
  <si>
    <t>LE BISTROT</t>
  </si>
  <si>
    <t>10 repas complets (le comitÃ© - HervÃ© Cliche excusÃ©)</t>
  </si>
  <si>
    <t>Lettre suivie 50G</t>
  </si>
  <si>
    <t>Timbres de collection en carnet de 12</t>
  </si>
  <si>
    <t>ALP JURIS</t>
  </si>
  <si>
    <t>PV CONSTAT</t>
  </si>
  <si>
    <t>LANGLOIS  DANIEL</t>
  </si>
  <si>
    <t>Reliquat AG - RATP Gare de Lyon - La DÃ©fense</t>
  </si>
  <si>
    <t>Reliquat AG - RATP G- 2 Tickets</t>
  </si>
  <si>
    <t>5 consommations</t>
  </si>
  <si>
    <t>GUYOT  GILLES</t>
  </si>
  <si>
    <t>AGO Train Lyon-Paris AR</t>
  </si>
  <si>
    <t>Trajet simple - Albertville-&gt;ChambÃ©ry</t>
  </si>
  <si>
    <t>Trajet simple - ChambÃ©ry-&gt;Albertville</t>
  </si>
  <si>
    <t>Billet AR ChambÃ©ry &lt;-&gt; Paris</t>
  </si>
  <si>
    <t>LA POSTE (LANDRY)</t>
  </si>
  <si>
    <t>Timbre lettre prioritaire 50g</t>
  </si>
  <si>
    <t>Timbre lettre prioritaire Ã©tranger 50g</t>
  </si>
  <si>
    <t>CLICHE  HERVE</t>
  </si>
  <si>
    <t>Aller retour Lille&lt;-&gt;Paris</t>
  </si>
  <si>
    <t>Timbre Maianne Jeunesse 50G</t>
  </si>
  <si>
    <t>ASIEM</t>
  </si>
  <si>
    <t>Acompte location amphi 200 places reportÃ© sur location salle GUYOT 100 places</t>
  </si>
  <si>
    <t>18/08/2016 CA BOB&amp;LUGE AR Les PROVAGNES</t>
  </si>
  <si>
    <t>08/08/2016 - EDENDAY (NÃ©go forfaits) AR PLAGNE CENTRE</t>
  </si>
  <si>
    <t>CHAMBERY - ALBERVILLE</t>
  </si>
  <si>
    <t>AR Mercury - Les Coches</t>
  </si>
  <si>
    <t>19-06-2016 AR Mercury - Les Coches</t>
  </si>
  <si>
    <t xml:space="preserve">RENDEZ-VOUS SAP </t>
  </si>
  <si>
    <t>20-05-2016 AR Montchavin - Plagne centre</t>
  </si>
  <si>
    <t>Lyon &lt;-&gt; Albertville</t>
  </si>
  <si>
    <t>Lyon &lt;-&gt; LA PLAGNE (A-R)</t>
  </si>
  <si>
    <t xml:space="preserve">Rdv Banque Laydernier AR Lyon-Albertville
</t>
  </si>
  <si>
    <t>PÃ©ages AR Lyon-Albertville (Rdv Banque Laydernier)</t>
  </si>
  <si>
    <t>13/11/2015 : SÃ©ance de travail avec expert-comptable - AR Mercury-&gt;Moutiers</t>
  </si>
  <si>
    <t>21/10/2015 :PrÃ©sentation dossier comptable - AR Mercury-&gt;Moutiers</t>
  </si>
  <si>
    <t>12/11/2015 : AG_BOB&amp;LUGE - Trajet AR Mercury-&gt;Macot</t>
  </si>
  <si>
    <t>MARIE LANGLOIS</t>
  </si>
  <si>
    <t>Solde saison 2015-2016</t>
  </si>
  <si>
    <t>10/11/2015 : AG_MATO Ã  Macot - Trajet AR Mercury-&gt;Macot</t>
  </si>
  <si>
    <t xml:space="preserve">Honoraires dÃ©but de saison </t>
  </si>
  <si>
    <t>Acompte de janvier</t>
  </si>
  <si>
    <t xml:space="preserve">DIOT </t>
  </si>
  <si>
    <t>AdhÃ©sions SKI+</t>
  </si>
  <si>
    <t>AdhÃ©sions SKI</t>
  </si>
  <si>
    <t>Souscription Impact MULTISPORTS Individuelle</t>
  </si>
  <si>
    <t>Souscription IMPACT MULTISPORTS Famille</t>
  </si>
  <si>
    <t>AdhÃ©sion Famille</t>
  </si>
  <si>
    <t>AdhÃ©sions familles</t>
  </si>
  <si>
    <t>AdhÃ©sions individuelles</t>
  </si>
  <si>
    <t>Impact MultiSports du 19/11/2015</t>
  </si>
  <si>
    <t>Souscriptions Impact 01/11/2015 au 18/11/2015</t>
  </si>
  <si>
    <t>Souscriptions du 23/10 au 30/10/2015</t>
  </si>
  <si>
    <t>MCAFEE</t>
  </si>
  <si>
    <t>McAfee LiveSafe</t>
  </si>
  <si>
    <t>Assurance RC  SWISS-LIFE</t>
  </si>
  <si>
    <t>TOPASTUCES INFORMATIQUE</t>
  </si>
  <si>
    <t>DÃ©pannage PC portable</t>
  </si>
  <si>
    <t>DARTY</t>
  </si>
  <si>
    <t>Scanner BROTHER DS720D</t>
  </si>
  <si>
    <t>BUREAU VALLEE</t>
  </si>
  <si>
    <t>SOURIS OPTIQUE SANS FIL</t>
  </si>
  <si>
    <t>Abonnement anti-virus</t>
  </si>
  <si>
    <t>BORLET</t>
  </si>
  <si>
    <t>1400 NOTICES ET BULLETINS DIVERS</t>
  </si>
  <si>
    <t>CARTOUCHE CLUB</t>
  </si>
  <si>
    <t>CANON CL-541-XL couleur</t>
  </si>
  <si>
    <t>CANON PG-540-XL noire</t>
  </si>
  <si>
    <t>POCHETTES ENVELOPPES BULLES</t>
  </si>
  <si>
    <t>SURLIGNEUR</t>
  </si>
  <si>
    <t>CARDALIS</t>
  </si>
  <si>
    <t>Frais de port</t>
  </si>
  <si>
    <t>Ruban Evolis Primacy YMCKO 300 faces</t>
  </si>
  <si>
    <t>Pack 5 cartouches EPSON</t>
  </si>
  <si>
    <t>Cartouche CANON couleur</t>
  </si>
  <si>
    <t>Cartouche CANON noire</t>
  </si>
  <si>
    <t>TONER LASER TN3060 NOIR</t>
  </si>
  <si>
    <t>Rubans YMCKO - 300 faces</t>
  </si>
  <si>
    <t>Cartes PVC - Lot de 500</t>
  </si>
  <si>
    <t>Commissions du 29/12</t>
  </si>
  <si>
    <t>Commissions du 30/12</t>
  </si>
  <si>
    <t>Commissions du 31/12</t>
  </si>
  <si>
    <t>Commissions du 04/01</t>
  </si>
  <si>
    <t>Commissions du 05/01</t>
  </si>
  <si>
    <t>Commissions du 06/01</t>
  </si>
  <si>
    <t>Commissions du 07/01</t>
  </si>
  <si>
    <t>Commissions du 08/01</t>
  </si>
  <si>
    <t>Commissions du 11/01</t>
  </si>
  <si>
    <t>Commissions du 12/01</t>
  </si>
  <si>
    <t>Commissions du 13/01</t>
  </si>
  <si>
    <t>Commissions du 14/01</t>
  </si>
  <si>
    <t>Commissions du 15/01</t>
  </si>
  <si>
    <t>Commissions du 19/01</t>
  </si>
  <si>
    <t>Commissions du 20/01</t>
  </si>
  <si>
    <t>Commissions du 22/01</t>
  </si>
  <si>
    <t>Commissions du 25/01</t>
  </si>
  <si>
    <t>Commissions du 26/01</t>
  </si>
  <si>
    <t>Commissions du 01/02</t>
  </si>
  <si>
    <t>Commissions du 03/02</t>
  </si>
  <si>
    <t>Commissions du 04/02</t>
  </si>
  <si>
    <t>Commissions du 05/02</t>
  </si>
  <si>
    <t>Commissions du 08/02</t>
  </si>
  <si>
    <t>Commissions du 09/02</t>
  </si>
  <si>
    <t>Commissions du 15/02</t>
  </si>
  <si>
    <t>Commissions du 17/02</t>
  </si>
  <si>
    <t>Commissions du 29/02</t>
  </si>
  <si>
    <t>Commissions du 02/03</t>
  </si>
  <si>
    <t>Commissions du 03/03</t>
  </si>
  <si>
    <t>Commissions du 04/03</t>
  </si>
  <si>
    <t>Commissions du 07/03</t>
  </si>
  <si>
    <t>Commissions du 08/03</t>
  </si>
  <si>
    <t>Commissions du 01/04</t>
  </si>
  <si>
    <t>BOB ET LUGE</t>
  </si>
  <si>
    <t>Cotisation Membre actif</t>
  </si>
  <si>
    <t>PORTAL EMPRESARIAL</t>
  </si>
  <si>
    <t>Solde amiable cotisation</t>
  </si>
  <si>
    <t>URSSAF</t>
  </si>
  <si>
    <t>Remise CB du : 2015-12-06</t>
  </si>
  <si>
    <t>Remise CB du : 2015-12-05</t>
  </si>
  <si>
    <t>Remise CB du : 2015-12-04</t>
  </si>
  <si>
    <t>Remise CB du : 2015-12-03</t>
  </si>
  <si>
    <t>Remise CB du : 2015-12-02</t>
  </si>
  <si>
    <t>2015-11-</t>
  </si>
  <si>
    <t>Remise CB du : 2015-11-30</t>
  </si>
  <si>
    <t>Remise CB du : 2015-11-29</t>
  </si>
  <si>
    <t>Remise CB du : 2015-11-28</t>
  </si>
  <si>
    <t>Remise CB du : 2015-11-27</t>
  </si>
  <si>
    <t>Remise CB du : 2015-11-26</t>
  </si>
  <si>
    <t>Remise CB du : 2015-11-25</t>
  </si>
  <si>
    <t>Remise CB du : 2015-11-24</t>
  </si>
  <si>
    <t>Remise CB du : 2015-11-23</t>
  </si>
  <si>
    <t>Remise CB du : 2015-11-22</t>
  </si>
  <si>
    <t>Remise CB du : 2015-11-21</t>
  </si>
  <si>
    <t>Remise CB du : 2015-11-20</t>
  </si>
  <si>
    <t>Remise CB du : 2015-11-19</t>
  </si>
  <si>
    <t>Remise CB du : 2015-11-18</t>
  </si>
  <si>
    <t>Remise CB du : 2015-11-17</t>
  </si>
  <si>
    <t>Remise CB du : 2015-11-16</t>
  </si>
  <si>
    <t>Remise CB du : 2015-11-15</t>
  </si>
  <si>
    <t>Remise CB du : 2015-11-14</t>
  </si>
  <si>
    <t>Remise CB du : 2015-11-13</t>
  </si>
  <si>
    <t>Remise CB du : 2015-11-12</t>
  </si>
  <si>
    <t>Remise CB du : 2015-11-11</t>
  </si>
  <si>
    <t>Remise CB du : 2015-11-10</t>
  </si>
  <si>
    <t>Remise CB du : 2015-11-09</t>
  </si>
  <si>
    <t>Remise CB du : 2015-11-08</t>
  </si>
  <si>
    <t>Remise CB du : 2015-11-07</t>
  </si>
  <si>
    <t>Remise CB du : 2015-11-06</t>
  </si>
  <si>
    <t>Remise CB du : 2015-11-05</t>
  </si>
  <si>
    <t>Remise CB du : 2015-11-04</t>
  </si>
  <si>
    <t>Remise CB du : 2015-11-03</t>
  </si>
  <si>
    <t>Remise CB du : 2015-11-02</t>
  </si>
  <si>
    <t>Remise CB du : 2015-11-01</t>
  </si>
  <si>
    <t>2015-10-</t>
  </si>
  <si>
    <t>Remise CB du : 2015-10-31</t>
  </si>
  <si>
    <t>Remise CB du : 2015-10-30</t>
  </si>
  <si>
    <t>Remise CB du : 2015-10-29</t>
  </si>
  <si>
    <t>Remise CB du : 2015-10-28</t>
  </si>
  <si>
    <t>Remise CB du : 2015-10-27</t>
  </si>
  <si>
    <t>Remise CB du : 2015-10-26</t>
  </si>
  <si>
    <t>Remise CB du : 2015-10-25</t>
  </si>
  <si>
    <t>Remise CB du : 2015-10-24</t>
  </si>
  <si>
    <t>Remise CB du : 2015-10-23</t>
  </si>
  <si>
    <t>Remise CB du : 2015-10-22</t>
  </si>
  <si>
    <t>Remise CB du : 2015-10-21</t>
  </si>
  <si>
    <t>Remise CB du : 2015-10-20</t>
  </si>
  <si>
    <t>Remise CB du : 2015-10-19</t>
  </si>
  <si>
    <t>Remise CB du : 2015-10-18</t>
  </si>
  <si>
    <t>Remise CB du : 2015-10-17</t>
  </si>
  <si>
    <t>Remise CB du : 2015-10-16</t>
  </si>
  <si>
    <t>Remise CB du : 2015-10-15</t>
  </si>
  <si>
    <t>Remise CB du : 2015-10-14</t>
  </si>
  <si>
    <t>CHQ</t>
  </si>
  <si>
    <t>Remise chÃ¨ques: 425003</t>
  </si>
  <si>
    <t>Remise chÃ¨ques: 425004</t>
  </si>
  <si>
    <t>Remise chÃ¨ques: 425002</t>
  </si>
  <si>
    <t>Remise chÃ¨ques: 425001</t>
  </si>
  <si>
    <t>Remise chÃ¨ques: 3203516</t>
  </si>
  <si>
    <t>Remise chÃ¨ques: 2862514</t>
  </si>
  <si>
    <t>Remise chÃ¨ques: 2862515</t>
  </si>
  <si>
    <t>VIR</t>
  </si>
  <si>
    <t>Commande: 20160268</t>
  </si>
  <si>
    <t>Compte courant au 31/08/2016</t>
  </si>
  <si>
    <t>Compte sur livret</t>
  </si>
  <si>
    <t>DETAIL COMPTE DE RESULTAT</t>
  </si>
  <si>
    <t>Débit</t>
  </si>
  <si>
    <t>Crédit</t>
  </si>
  <si>
    <t>PRODUCTION VENDUE DE BIENS ET SERVICE</t>
  </si>
  <si>
    <t>COTISATIONS &amp; CARTES SPORTIVES</t>
  </si>
  <si>
    <t>AVOIRS DUS AUX ADHERENTS</t>
  </si>
  <si>
    <t>DETTES ADHERENTS (à recevoir)</t>
  </si>
  <si>
    <t>PRODUITS FINANCIERS</t>
  </si>
  <si>
    <t>CHIFRRE D'AFFAIRE NET</t>
  </si>
  <si>
    <t>TOTAL DES PRODUITS D'EXPLOITATION</t>
  </si>
  <si>
    <t>PETIT MATERIEL</t>
  </si>
  <si>
    <t>FOURNITURES DE BUREAU</t>
  </si>
  <si>
    <t>FRAIS D'IMPRIMERIE</t>
  </si>
  <si>
    <t>SOUS-TRAITANCE - ROUTAGE</t>
  </si>
  <si>
    <t>FOURNITURES INFORMATIQUE</t>
  </si>
  <si>
    <t>ASSURANCE SKI + MULTISPORTS</t>
  </si>
  <si>
    <t>HONORAIRES ADMINISTRATIFS</t>
  </si>
  <si>
    <t>HONORAIRES COMPTABLE</t>
  </si>
  <si>
    <t>COTISATION A ASSOCIATION</t>
  </si>
  <si>
    <t>TRANSPORTS / ACHATS</t>
  </si>
  <si>
    <t>CADEAUX</t>
  </si>
  <si>
    <t>FRAIS DE COMITE</t>
  </si>
  <si>
    <t>FRAIS DE MISSIONS ET RECEPTION</t>
  </si>
  <si>
    <t>FRAIS D'AG</t>
  </si>
  <si>
    <t>FRAIS POSTAUX</t>
  </si>
  <si>
    <t>TELECOM / INTERNET</t>
  </si>
  <si>
    <t>COTISATION CB</t>
  </si>
  <si>
    <t>COMMISSIONS CB</t>
  </si>
  <si>
    <t>SERVICES BANCAIRES</t>
  </si>
  <si>
    <t>FORMATION PRO</t>
  </si>
  <si>
    <t>DEPOT DE MARQUE</t>
  </si>
  <si>
    <t>SUBVENTIONS VERSEES</t>
  </si>
  <si>
    <t>PERTES SUR EXERCICE ANTERIEUR</t>
  </si>
  <si>
    <t>DOTATION AMORTISSEMENT MAT. BUREAU</t>
  </si>
  <si>
    <t>TOTAL DES CHARGES D'EXPLOITATION</t>
  </si>
  <si>
    <t>RESULTAT D'EXPLOITATION</t>
  </si>
  <si>
    <t>RESULTAT DE L'EXERCICE</t>
  </si>
  <si>
    <t>Remise chÃ¨ques: 2862513</t>
  </si>
  <si>
    <t>2016-05-</t>
  </si>
  <si>
    <t>06/11 Hotline Free (17\'04\") = (0,122+6,96)</t>
  </si>
  <si>
    <t>07,09,19/10 02/11 : appels La POSTE 42\\\'41\\\"=(0,434 0,526 0,167 0,086 0,356) (5,161 6,48 1,279 0,113 4,022)</t>
  </si>
  <si>
    <t>LA POSTE (ADM, VENTES)</t>
  </si>
  <si>
    <t>COTISATIONS</t>
  </si>
  <si>
    <t>Compte</t>
  </si>
  <si>
    <t>Libellé</t>
  </si>
  <si>
    <t>Solde Débit</t>
  </si>
  <si>
    <t>Solde Crédit</t>
  </si>
  <si>
    <t>FOND ASSOCIATIF SANS DROIT DE REPRISE</t>
  </si>
  <si>
    <t>Report à nouveau</t>
  </si>
  <si>
    <t>Résultat de l'exercice</t>
  </si>
  <si>
    <t>TOTAL FOND ASSOCIATIF</t>
  </si>
  <si>
    <t>Avoir adhérents non affectés</t>
  </si>
  <si>
    <t>TOTAL PASSIF</t>
  </si>
  <si>
    <t>SOLDE</t>
  </si>
  <si>
    <t>TOTAL ACTIF IMMOBILISE</t>
  </si>
  <si>
    <t>TOTAL DES CREANCES</t>
  </si>
  <si>
    <t>DISPONIBILTES</t>
  </si>
  <si>
    <t>TOTAL  ACTIF</t>
  </si>
  <si>
    <t>DELL</t>
  </si>
  <si>
    <t>Commission assurance en attente</t>
  </si>
  <si>
    <t>Dettes dues par les adhérents saison N</t>
  </si>
  <si>
    <t>Dettes dues par les adhérents saison N-1</t>
  </si>
  <si>
    <t>COMMISSION ASSURANCES EN ATTENTE</t>
  </si>
  <si>
    <t>RECETTES ANIMATION</t>
  </si>
  <si>
    <t>ASSURANCE RC</t>
  </si>
  <si>
    <t>ANIMATIONS</t>
  </si>
  <si>
    <t>CATALOGUES / IMPRIMES</t>
  </si>
  <si>
    <t>Fond associatif</t>
  </si>
  <si>
    <t>IMMOBILISATION CORPORELLES</t>
  </si>
  <si>
    <t>Matériel de bureau</t>
  </si>
  <si>
    <t>CREANCES D'EXPLOITATION</t>
  </si>
  <si>
    <t>Créances adhérents</t>
  </si>
  <si>
    <t>CREANCES DIVERSES</t>
  </si>
  <si>
    <t>Produits à recevoir</t>
  </si>
  <si>
    <t>Compte courant Banque LAYDERNIER</t>
  </si>
  <si>
    <t>Compte sur livret Banque LAYDERNIER</t>
  </si>
  <si>
    <t>Numéro Relevé</t>
  </si>
  <si>
    <t xml:space="preserve">Débit </t>
  </si>
  <si>
    <t>Solde</t>
  </si>
  <si>
    <t>Dont vers compte sur livret</t>
  </si>
  <si>
    <t>Dont venant du compte sur livret</t>
  </si>
  <si>
    <t>Total des charges</t>
  </si>
  <si>
    <t>Charges de l'exercice</t>
  </si>
  <si>
    <t>Solde au 1/09/2015</t>
  </si>
  <si>
    <t>CREDIT</t>
  </si>
  <si>
    <t>DEBIT</t>
  </si>
  <si>
    <t>Acquisition PC sur exercice 2013-2014</t>
  </si>
  <si>
    <t>Ammortissement Année 1 2013-2014</t>
  </si>
  <si>
    <t>Ammortissement Année 2 2014-2015</t>
  </si>
  <si>
    <t>Ammortissement Année 3 2015-2016</t>
  </si>
  <si>
    <t>Avoirs dus aux adhérents : total fin saison N</t>
  </si>
  <si>
    <t>Avoirs  dus aux  adhérents : acquis en saison N</t>
  </si>
  <si>
    <t>Solde avoirs dus aux adhérents fin saison N-1</t>
  </si>
  <si>
    <t>Solde des avoirs saisons N-1à fin de saison N</t>
  </si>
  <si>
    <t>Intérêts saison N inclus sur le compte sur livret</t>
  </si>
  <si>
    <t>Remboursement trop versé années antérieures</t>
  </si>
  <si>
    <t>Virement - frais E-VIR SEP VERS EEE</t>
  </si>
  <si>
    <t>BILAN PASSIF AU 31/08/2016</t>
  </si>
  <si>
    <t>BILAN ACTIF AU 31/08/2016</t>
  </si>
  <si>
    <r>
      <rPr>
        <b/>
        <sz val="8"/>
        <color theme="1"/>
        <rFont val="Calibri"/>
        <family val="2"/>
        <scheme val="minor"/>
      </rPr>
      <t>Exercice N</t>
    </r>
    <r>
      <rPr>
        <sz val="8"/>
        <color theme="1"/>
        <rFont val="Calibri"/>
        <family val="2"/>
        <scheme val="minor"/>
      </rPr>
      <t xml:space="preserve">
31/08/2016</t>
    </r>
  </si>
  <si>
    <r>
      <rPr>
        <b/>
        <sz val="8"/>
        <color theme="1"/>
        <rFont val="Calibri"/>
        <family val="2"/>
        <scheme val="minor"/>
      </rPr>
      <t>Exercice N-1</t>
    </r>
    <r>
      <rPr>
        <sz val="8"/>
        <color theme="1"/>
        <rFont val="Calibri"/>
        <family val="2"/>
        <scheme val="minor"/>
      </rPr>
      <t xml:space="preserve">
31/08/2015</t>
    </r>
  </si>
  <si>
    <t>V01</t>
  </si>
  <si>
    <t>Version initiale</t>
  </si>
  <si>
    <t>V02</t>
  </si>
  <si>
    <t xml:space="preserve">Feuille RESULTAT </t>
  </si>
  <si>
    <t>Modification des intitulés de colonne pour saison : 2016 et non 2015</t>
  </si>
  <si>
    <t>Feuille GRL_2016</t>
  </si>
  <si>
    <t>Mise en place du calcul (crédit-débit) dans la partie charge en remplacement des valeurs de 2015</t>
  </si>
  <si>
    <t>Dotation investissement</t>
  </si>
  <si>
    <t>Insertion d'une ligne (681120) pour prise en compte de la charge relative à la dotation d'amortissement résiduelle</t>
  </si>
  <si>
    <t>Activation de la ligne (768000) permettant la prise en compte des interêts financiers générés par le compte sur livret</t>
  </si>
  <si>
    <t>Dettes dues par les adhérents</t>
  </si>
  <si>
    <t>FNP SR CONEIL</t>
  </si>
  <si>
    <t>Produits divers</t>
  </si>
  <si>
    <t>A62610000</t>
  </si>
  <si>
    <t>PRODUITS DIVERS</t>
  </si>
  <si>
    <t>V03</t>
  </si>
  <si>
    <t>Insertion des lignes 622620 et 408120 relatives aux honoraires de SR CONSEIL (960€) pour l'exercice précédent. Facture adressée et payée en 10/2016</t>
  </si>
  <si>
    <t>Neutralisation ligne en 626100 relative au remboursement de La POSTE (pièce 20160047) pour lequel le chèque de paiement est inclus dans la remise (N° 425002) enregistrée sur un compte 706000</t>
  </si>
  <si>
    <t xml:space="preserve">Insertion de la  ligne 758000 permettant d'annuler l'écart de 0,09€ </t>
  </si>
  <si>
    <t>Facture SR Conseil à payer</t>
  </si>
  <si>
    <t>V04</t>
  </si>
  <si>
    <t>Nadine MATHERET</t>
  </si>
  <si>
    <t>Mise en forme BILAN et RESULATS (couleur des titres)</t>
  </si>
  <si>
    <t>Modification libellé du compte 408120 qui devient Facture SR à payer</t>
  </si>
  <si>
    <t>Daniel LANGLOIS</t>
  </si>
  <si>
    <t>Affectation du total (crédit-débit) sur ligne 758000</t>
  </si>
  <si>
    <t>APLP</t>
  </si>
  <si>
    <r>
      <rPr>
        <b/>
        <sz val="12"/>
        <color rgb="FFFF0000"/>
        <rFont val="Arial"/>
        <family val="2"/>
      </rPr>
      <t>A</t>
    </r>
    <r>
      <rPr>
        <b/>
        <sz val="12"/>
        <color theme="1"/>
        <rFont val="Arial"/>
        <family val="2"/>
      </rPr>
      <t xml:space="preserve">ssociation des </t>
    </r>
    <r>
      <rPr>
        <b/>
        <sz val="12"/>
        <color rgb="FFFF0000"/>
        <rFont val="Arial"/>
        <family val="2"/>
      </rPr>
      <t>P</t>
    </r>
    <r>
      <rPr>
        <b/>
        <sz val="12"/>
        <color theme="1"/>
        <rFont val="Arial"/>
        <family val="2"/>
      </rPr>
      <t xml:space="preserve">ropriétaires des stations de </t>
    </r>
    <r>
      <rPr>
        <b/>
        <sz val="12"/>
        <color rgb="FFFF0000"/>
        <rFont val="Arial"/>
        <family val="2"/>
      </rPr>
      <t>L</t>
    </r>
    <r>
      <rPr>
        <b/>
        <sz val="12"/>
        <color theme="1"/>
        <rFont val="Arial"/>
        <family val="2"/>
      </rPr>
      <t xml:space="preserve">a </t>
    </r>
    <r>
      <rPr>
        <b/>
        <sz val="12"/>
        <color rgb="FFFF0000"/>
        <rFont val="Arial"/>
        <family val="2"/>
      </rPr>
      <t>P</t>
    </r>
    <r>
      <rPr>
        <b/>
        <sz val="12"/>
        <color theme="1"/>
        <rFont val="Arial"/>
        <family val="2"/>
      </rPr>
      <t>lagne</t>
    </r>
  </si>
  <si>
    <r>
      <rPr>
        <b/>
        <sz val="10"/>
        <color rgb="FFFF0000"/>
        <rFont val="Arial"/>
        <family val="2"/>
      </rPr>
      <t>APLP</t>
    </r>
    <r>
      <rPr>
        <b/>
        <sz val="10"/>
        <color theme="1"/>
        <rFont val="Arial"/>
        <family val="2"/>
      </rPr>
      <t xml:space="preserve">  BP 27. PLAGNE CENTRE. 73214 LA PLAGNE CEDEX</t>
    </r>
  </si>
  <si>
    <t>Amortissement sur matériel de bureau</t>
  </si>
  <si>
    <t>Le 05/11/2016</t>
  </si>
  <si>
    <t>768000.</t>
  </si>
  <si>
    <t>Renvoi en fin de tableau de la ligne "Résultats financier"</t>
  </si>
  <si>
    <t>Dans feuille BILAN inversion des partie ACTIF et PASSIF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</si>
</sst>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6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/>
  </cellStyleXfs>
  <cellXfs count="162">
    <xf numFmtId="0" fontId="0" fillId="0" borderId="0" xfId="0"/>
    <xf numFmtId="22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/>
    <xf numFmtId="43" fontId="18" fillId="0" borderId="0" xfId="0" applyNumberFormat="1" applyFont="1"/>
    <xf numFmtId="4" fontId="19" fillId="0" borderId="17" xfId="0" applyNumberFormat="1" applyFont="1" applyBorder="1" applyAlignment="1">
      <alignment vertical="center"/>
    </xf>
    <xf numFmtId="4" fontId="0" fillId="0" borderId="0" xfId="0" applyNumberFormat="1"/>
    <xf numFmtId="0" fontId="19" fillId="0" borderId="0" xfId="0" applyFont="1"/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7" xfId="0" applyBorder="1"/>
    <xf numFmtId="0" fontId="0" fillId="0" borderId="16" xfId="0" applyBorder="1"/>
    <xf numFmtId="0" fontId="0" fillId="0" borderId="28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4" fontId="0" fillId="0" borderId="29" xfId="0" applyNumberFormat="1" applyBorder="1"/>
    <xf numFmtId="49" fontId="0" fillId="0" borderId="0" xfId="0" applyNumberFormat="1" applyAlignment="1">
      <alignment horizontal="left"/>
    </xf>
    <xf numFmtId="4" fontId="24" fillId="0" borderId="29" xfId="0" applyNumberFormat="1" applyFont="1" applyBorder="1"/>
    <xf numFmtId="0" fontId="0" fillId="0" borderId="0" xfId="0" applyAlignment="1">
      <alignment horizontal="left"/>
    </xf>
    <xf numFmtId="0" fontId="0" fillId="0" borderId="17" xfId="0" applyFont="1" applyBorder="1" applyAlignment="1">
      <alignment horizontal="left"/>
    </xf>
    <xf numFmtId="0" fontId="24" fillId="0" borderId="17" xfId="0" applyFont="1" applyBorder="1" applyAlignment="1">
      <alignment horizontal="left"/>
    </xf>
    <xf numFmtId="0" fontId="0" fillId="0" borderId="30" xfId="0" applyBorder="1"/>
    <xf numFmtId="0" fontId="0" fillId="0" borderId="21" xfId="0" applyBorder="1"/>
    <xf numFmtId="4" fontId="24" fillId="0" borderId="31" xfId="0" applyNumberFormat="1" applyFont="1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7" xfId="0" applyBorder="1"/>
    <xf numFmtId="4" fontId="0" fillId="0" borderId="29" xfId="0" applyNumberFormat="1" applyFont="1" applyBorder="1"/>
    <xf numFmtId="49" fontId="0" fillId="0" borderId="17" xfId="0" applyNumberFormat="1" applyFont="1" applyBorder="1" applyAlignment="1">
      <alignment horizontal="left" vertical="center"/>
    </xf>
    <xf numFmtId="0" fontId="0" fillId="0" borderId="17" xfId="0" applyFont="1" applyBorder="1"/>
    <xf numFmtId="0" fontId="0" fillId="0" borderId="29" xfId="0" applyFont="1" applyBorder="1"/>
    <xf numFmtId="2" fontId="0" fillId="0" borderId="17" xfId="0" applyNumberFormat="1" applyBorder="1" applyAlignment="1">
      <alignment horizontal="right"/>
    </xf>
    <xf numFmtId="0" fontId="0" fillId="0" borderId="38" xfId="0" applyNumberFormat="1" applyFont="1" applyBorder="1" applyAlignment="1">
      <alignment horizontal="center" vertical="center"/>
    </xf>
    <xf numFmtId="0" fontId="19" fillId="0" borderId="0" xfId="42" applyFont="1" applyAlignment="1">
      <alignment horizontal="center" vertical="top"/>
    </xf>
    <xf numFmtId="0" fontId="19" fillId="0" borderId="0" xfId="42" applyFont="1"/>
    <xf numFmtId="0" fontId="19" fillId="0" borderId="0" xfId="42" applyFont="1" applyAlignment="1">
      <alignment horizontal="center" vertical="center"/>
    </xf>
    <xf numFmtId="49" fontId="6" fillId="2" borderId="33" xfId="6" applyNumberFormat="1" applyBorder="1" applyAlignment="1">
      <alignment horizontal="center" vertical="center"/>
    </xf>
    <xf numFmtId="0" fontId="6" fillId="2" borderId="33" xfId="6" applyBorder="1" applyAlignment="1">
      <alignment horizontal="center"/>
    </xf>
    <xf numFmtId="0" fontId="8" fillId="4" borderId="21" xfId="8" applyBorder="1" applyAlignment="1">
      <alignment horizontal="center"/>
    </xf>
    <xf numFmtId="0" fontId="8" fillId="4" borderId="17" xfId="8" applyBorder="1" applyAlignment="1">
      <alignment horizontal="left"/>
    </xf>
    <xf numFmtId="0" fontId="19" fillId="0" borderId="0" xfId="42" applyFont="1" applyAlignment="1">
      <alignment vertical="top"/>
    </xf>
    <xf numFmtId="43" fontId="19" fillId="0" borderId="0" xfId="42" applyNumberFormat="1" applyFont="1" applyAlignment="1">
      <alignment vertical="top"/>
    </xf>
    <xf numFmtId="0" fontId="21" fillId="0" borderId="0" xfId="42" applyFont="1" applyAlignment="1">
      <alignment vertical="top"/>
    </xf>
    <xf numFmtId="0" fontId="19" fillId="34" borderId="10" xfId="42" applyFont="1" applyFill="1" applyBorder="1" applyAlignment="1">
      <alignment horizontal="center" vertical="center"/>
    </xf>
    <xf numFmtId="0" fontId="19" fillId="34" borderId="11" xfId="42" applyFont="1" applyFill="1" applyBorder="1" applyAlignment="1">
      <alignment horizontal="center" vertical="center"/>
    </xf>
    <xf numFmtId="0" fontId="19" fillId="34" borderId="11" xfId="42" applyFont="1" applyFill="1" applyBorder="1" applyAlignment="1">
      <alignment horizontal="center" vertical="center" wrapText="1"/>
    </xf>
    <xf numFmtId="2" fontId="19" fillId="34" borderId="11" xfId="42" applyNumberFormat="1" applyFont="1" applyFill="1" applyBorder="1" applyAlignment="1">
      <alignment horizontal="center" vertical="center" wrapText="1"/>
    </xf>
    <xf numFmtId="0" fontId="21" fillId="34" borderId="27" xfId="42" applyFont="1" applyFill="1" applyBorder="1" applyAlignment="1">
      <alignment horizontal="center" vertical="center"/>
    </xf>
    <xf numFmtId="0" fontId="19" fillId="0" borderId="13" xfId="42" applyFont="1" applyBorder="1" applyAlignment="1">
      <alignment horizontal="left" vertical="center"/>
    </xf>
    <xf numFmtId="4" fontId="19" fillId="34" borderId="13" xfId="42" applyNumberFormat="1" applyFont="1" applyFill="1" applyBorder="1" applyAlignment="1">
      <alignment vertical="center"/>
    </xf>
    <xf numFmtId="2" fontId="19" fillId="34" borderId="14" xfId="42" applyNumberFormat="1" applyFont="1" applyFill="1" applyBorder="1" applyAlignment="1">
      <alignment vertical="center"/>
    </xf>
    <xf numFmtId="0" fontId="21" fillId="0" borderId="15" xfId="42" applyFont="1" applyBorder="1" applyAlignment="1">
      <alignment vertical="center"/>
    </xf>
    <xf numFmtId="0" fontId="19" fillId="0" borderId="14" xfId="42" applyFont="1" applyBorder="1" applyAlignment="1">
      <alignment horizontal="left" vertical="center"/>
    </xf>
    <xf numFmtId="4" fontId="19" fillId="34" borderId="14" xfId="42" applyNumberFormat="1" applyFont="1" applyFill="1" applyBorder="1" applyAlignment="1">
      <alignment vertical="center"/>
    </xf>
    <xf numFmtId="0" fontId="21" fillId="0" borderId="29" xfId="42" applyFont="1" applyBorder="1" applyAlignment="1">
      <alignment vertical="center"/>
    </xf>
    <xf numFmtId="0" fontId="19" fillId="0" borderId="14" xfId="42" applyFont="1" applyBorder="1" applyAlignment="1">
      <alignment vertical="center"/>
    </xf>
    <xf numFmtId="4" fontId="19" fillId="0" borderId="14" xfId="42" applyNumberFormat="1" applyFont="1" applyBorder="1" applyAlignment="1">
      <alignment vertical="center"/>
    </xf>
    <xf numFmtId="2" fontId="19" fillId="0" borderId="17" xfId="42" applyNumberFormat="1" applyFont="1" applyFill="1" applyBorder="1" applyAlignment="1">
      <alignment vertical="center"/>
    </xf>
    <xf numFmtId="2" fontId="19" fillId="0" borderId="17" xfId="42" applyNumberFormat="1" applyFont="1" applyBorder="1" applyAlignment="1">
      <alignment vertical="center"/>
    </xf>
    <xf numFmtId="4" fontId="19" fillId="34" borderId="18" xfId="42" applyNumberFormat="1" applyFont="1" applyFill="1" applyBorder="1" applyAlignment="1">
      <alignment vertical="center"/>
    </xf>
    <xf numFmtId="2" fontId="19" fillId="34" borderId="18" xfId="42" applyNumberFormat="1" applyFont="1" applyFill="1" applyBorder="1" applyAlignment="1">
      <alignment vertical="center"/>
    </xf>
    <xf numFmtId="0" fontId="21" fillId="34" borderId="31" xfId="42" applyFont="1" applyFill="1" applyBorder="1" applyAlignment="1">
      <alignment vertical="center"/>
    </xf>
    <xf numFmtId="2" fontId="19" fillId="34" borderId="21" xfId="42" applyNumberFormat="1" applyFont="1" applyFill="1" applyBorder="1" applyAlignment="1">
      <alignment vertical="center"/>
    </xf>
    <xf numFmtId="2" fontId="21" fillId="34" borderId="21" xfId="42" applyNumberFormat="1" applyFont="1" applyFill="1" applyBorder="1" applyAlignment="1">
      <alignment vertical="center"/>
    </xf>
    <xf numFmtId="0" fontId="19" fillId="0" borderId="14" xfId="42" applyFont="1" applyFill="1" applyBorder="1" applyAlignment="1">
      <alignment vertical="center"/>
    </xf>
    <xf numFmtId="43" fontId="19" fillId="0" borderId="17" xfId="42" applyNumberFormat="1" applyFont="1" applyBorder="1" applyAlignment="1">
      <alignment vertical="center"/>
    </xf>
    <xf numFmtId="0" fontId="19" fillId="0" borderId="22" xfId="42" applyFont="1" applyBorder="1" applyAlignment="1">
      <alignment vertical="center"/>
    </xf>
    <xf numFmtId="0" fontId="19" fillId="0" borderId="23" xfId="42" applyFont="1" applyBorder="1" applyAlignment="1">
      <alignment vertical="center"/>
    </xf>
    <xf numFmtId="43" fontId="19" fillId="0" borderId="24" xfId="42" applyNumberFormat="1" applyFont="1" applyBorder="1" applyAlignment="1">
      <alignment vertical="center"/>
    </xf>
    <xf numFmtId="0" fontId="21" fillId="0" borderId="39" xfId="42" applyFont="1" applyBorder="1" applyAlignment="1">
      <alignment vertical="center"/>
    </xf>
    <xf numFmtId="0" fontId="20" fillId="34" borderId="19" xfId="42" applyFont="1" applyFill="1" applyBorder="1" applyAlignment="1">
      <alignment horizontal="left" vertical="center"/>
    </xf>
    <xf numFmtId="0" fontId="19" fillId="34" borderId="20" xfId="42" applyFont="1" applyFill="1" applyBorder="1" applyAlignment="1">
      <alignment horizontal="left" vertical="center"/>
    </xf>
    <xf numFmtId="0" fontId="20" fillId="34" borderId="19" xfId="42" applyFont="1" applyFill="1" applyBorder="1" applyAlignment="1">
      <alignment vertical="center"/>
    </xf>
    <xf numFmtId="0" fontId="20" fillId="34" borderId="18" xfId="42" applyFont="1" applyFill="1" applyBorder="1" applyAlignment="1">
      <alignment vertical="center"/>
    </xf>
    <xf numFmtId="4" fontId="20" fillId="0" borderId="14" xfId="42" applyNumberFormat="1" applyFont="1" applyBorder="1" applyAlignment="1">
      <alignment vertical="center"/>
    </xf>
    <xf numFmtId="4" fontId="20" fillId="34" borderId="18" xfId="42" applyNumberFormat="1" applyFont="1" applyFill="1" applyBorder="1" applyAlignment="1">
      <alignment vertical="center"/>
    </xf>
    <xf numFmtId="4" fontId="20" fillId="0" borderId="17" xfId="42" applyNumberFormat="1" applyFont="1" applyFill="1" applyBorder="1" applyAlignment="1">
      <alignment vertical="center"/>
    </xf>
    <xf numFmtId="0" fontId="20" fillId="0" borderId="14" xfId="42" applyFont="1" applyBorder="1" applyAlignment="1">
      <alignment vertical="center"/>
    </xf>
    <xf numFmtId="0" fontId="20" fillId="0" borderId="23" xfId="42" applyFont="1" applyBorder="1" applyAlignment="1">
      <alignment vertical="center"/>
    </xf>
    <xf numFmtId="0" fontId="19" fillId="34" borderId="0" xfId="42" applyFont="1" applyFill="1" applyBorder="1" applyAlignment="1">
      <alignment horizontal="left" vertical="center"/>
    </xf>
    <xf numFmtId="4" fontId="20" fillId="34" borderId="17" xfId="42" applyNumberFormat="1" applyFont="1" applyFill="1" applyBorder="1" applyAlignment="1">
      <alignment vertical="center"/>
    </xf>
    <xf numFmtId="0" fontId="21" fillId="34" borderId="29" xfId="42" applyFont="1" applyFill="1" applyBorder="1" applyAlignment="1">
      <alignment vertical="center"/>
    </xf>
    <xf numFmtId="0" fontId="19" fillId="0" borderId="38" xfId="42" applyNumberFormat="1" applyFont="1" applyBorder="1" applyAlignment="1">
      <alignment horizontal="center" vertical="center"/>
    </xf>
    <xf numFmtId="49" fontId="28" fillId="4" borderId="17" xfId="8" applyNumberFormat="1" applyFont="1" applyBorder="1" applyAlignment="1">
      <alignment horizontal="left" vertical="center"/>
    </xf>
    <xf numFmtId="0" fontId="28" fillId="4" borderId="21" xfId="8" applyFont="1" applyBorder="1" applyAlignment="1">
      <alignment horizontal="center"/>
    </xf>
    <xf numFmtId="0" fontId="19" fillId="0" borderId="17" xfId="42" applyFont="1" applyBorder="1" applyAlignment="1">
      <alignment vertical="center"/>
    </xf>
    <xf numFmtId="0" fontId="22" fillId="0" borderId="17" xfId="42" applyFont="1" applyBorder="1" applyAlignment="1">
      <alignment horizontal="left" vertical="center"/>
    </xf>
    <xf numFmtId="0" fontId="19" fillId="0" borderId="12" xfId="42" applyFont="1" applyBorder="1" applyAlignment="1">
      <alignment horizontal="left" vertical="center"/>
    </xf>
    <xf numFmtId="0" fontId="19" fillId="0" borderId="16" xfId="42" applyFont="1" applyBorder="1" applyAlignment="1">
      <alignment horizontal="center" vertical="center"/>
    </xf>
    <xf numFmtId="0" fontId="22" fillId="0" borderId="16" xfId="42" applyNumberFormat="1" applyFont="1" applyBorder="1" applyAlignment="1">
      <alignment horizontal="center" vertical="center"/>
    </xf>
    <xf numFmtId="0" fontId="19" fillId="0" borderId="16" xfId="42" applyFont="1" applyBorder="1" applyAlignment="1">
      <alignment horizontal="left" vertical="center"/>
    </xf>
    <xf numFmtId="0" fontId="20" fillId="34" borderId="16" xfId="42" applyFont="1" applyFill="1" applyBorder="1" applyAlignment="1">
      <alignment horizontal="left" vertical="center"/>
    </xf>
    <xf numFmtId="0" fontId="19" fillId="0" borderId="16" xfId="42" applyNumberFormat="1" applyFont="1" applyBorder="1" applyAlignment="1">
      <alignment horizontal="center" vertical="center"/>
    </xf>
    <xf numFmtId="0" fontId="19" fillId="34" borderId="19" xfId="42" applyFont="1" applyFill="1" applyBorder="1" applyAlignment="1">
      <alignment horizontal="center" vertical="center"/>
    </xf>
    <xf numFmtId="0" fontId="19" fillId="0" borderId="16" xfId="42" applyFont="1" applyFill="1" applyBorder="1" applyAlignment="1">
      <alignment horizontal="center" vertical="center"/>
    </xf>
    <xf numFmtId="0" fontId="19" fillId="0" borderId="17" xfId="42" applyFont="1" applyBorder="1" applyAlignment="1">
      <alignment horizontal="left" vertical="center"/>
    </xf>
    <xf numFmtId="0" fontId="19" fillId="0" borderId="17" xfId="42" applyFont="1" applyFill="1" applyBorder="1" applyAlignment="1">
      <alignment horizontal="left" vertical="center"/>
    </xf>
    <xf numFmtId="4" fontId="19" fillId="0" borderId="0" xfId="42" applyNumberFormat="1" applyFont="1"/>
    <xf numFmtId="0" fontId="19" fillId="0" borderId="0" xfId="42" applyFont="1" applyFill="1"/>
    <xf numFmtId="49" fontId="18" fillId="0" borderId="0" xfId="0" applyNumberFormat="1" applyFont="1" applyAlignment="1">
      <alignment horizontal="left"/>
    </xf>
    <xf numFmtId="0" fontId="0" fillId="0" borderId="16" xfId="0" applyFont="1" applyBorder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29" xfId="0" applyNumberFormat="1" applyBorder="1"/>
    <xf numFmtId="4" fontId="0" fillId="0" borderId="0" xfId="0" applyNumberFormat="1" applyAlignment="1">
      <alignment horizontal="left"/>
    </xf>
    <xf numFmtId="0" fontId="0" fillId="0" borderId="38" xfId="0" applyFont="1" applyBorder="1" applyAlignment="1">
      <alignment horizontal="center"/>
    </xf>
    <xf numFmtId="49" fontId="0" fillId="0" borderId="17" xfId="0" applyNumberFormat="1" applyFont="1" applyFill="1" applyBorder="1" applyAlignment="1">
      <alignment horizontal="left" vertical="center"/>
    </xf>
    <xf numFmtId="0" fontId="0" fillId="0" borderId="38" xfId="0" applyFont="1" applyBorder="1"/>
    <xf numFmtId="0" fontId="0" fillId="0" borderId="30" xfId="0" applyFont="1" applyBorder="1"/>
    <xf numFmtId="4" fontId="25" fillId="0" borderId="34" xfId="0" applyNumberFormat="1" applyFont="1" applyBorder="1"/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0" xfId="0" applyBorder="1"/>
    <xf numFmtId="0" fontId="27" fillId="0" borderId="0" xfId="0" applyNumberFormat="1" applyFont="1" applyFill="1" applyBorder="1" applyAlignment="1">
      <alignment horizontal="right" vertical="center"/>
    </xf>
    <xf numFmtId="16" fontId="0" fillId="0" borderId="0" xfId="0" applyNumberFormat="1"/>
    <xf numFmtId="4" fontId="19" fillId="0" borderId="0" xfId="0" applyNumberFormat="1" applyFont="1"/>
    <xf numFmtId="0" fontId="14" fillId="0" borderId="0" xfId="0" applyFont="1"/>
    <xf numFmtId="0" fontId="24" fillId="0" borderId="0" xfId="0" applyFont="1" applyAlignment="1">
      <alignment horizontal="right"/>
    </xf>
    <xf numFmtId="2" fontId="0" fillId="0" borderId="0" xfId="0" applyNumberFormat="1"/>
    <xf numFmtId="2" fontId="24" fillId="0" borderId="0" xfId="0" applyNumberFormat="1" applyFont="1"/>
    <xf numFmtId="2" fontId="0" fillId="0" borderId="0" xfId="0" applyNumberFormat="1" applyBorder="1"/>
    <xf numFmtId="0" fontId="0" fillId="0" borderId="0" xfId="0" applyFill="1"/>
    <xf numFmtId="2" fontId="0" fillId="0" borderId="0" xfId="0" applyNumberFormat="1" applyFill="1"/>
    <xf numFmtId="22" fontId="0" fillId="0" borderId="0" xfId="0" applyNumberFormat="1" applyFill="1"/>
    <xf numFmtId="0" fontId="0" fillId="0" borderId="0" xfId="0" applyNumberFormat="1" applyFont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left"/>
    </xf>
    <xf numFmtId="2" fontId="0" fillId="0" borderId="0" xfId="0" applyNumberFormat="1" applyFont="1"/>
    <xf numFmtId="2" fontId="0" fillId="0" borderId="26" xfId="0" applyNumberFormat="1" applyBorder="1"/>
    <xf numFmtId="2" fontId="0" fillId="0" borderId="28" xfId="0" applyNumberFormat="1" applyBorder="1" applyAlignment="1">
      <alignment horizontal="right"/>
    </xf>
    <xf numFmtId="2" fontId="0" fillId="0" borderId="17" xfId="0" applyNumberFormat="1" applyBorder="1" applyAlignment="1">
      <alignment horizontal="left"/>
    </xf>
    <xf numFmtId="2" fontId="24" fillId="0" borderId="31" xfId="0" applyNumberFormat="1" applyFont="1" applyBorder="1"/>
    <xf numFmtId="2" fontId="25" fillId="0" borderId="33" xfId="0" applyNumberFormat="1" applyFont="1" applyBorder="1"/>
    <xf numFmtId="2" fontId="0" fillId="0" borderId="36" xfId="0" applyNumberFormat="1" applyBorder="1"/>
    <xf numFmtId="2" fontId="0" fillId="0" borderId="17" xfId="0" applyNumberFormat="1" applyFont="1" applyBorder="1"/>
    <xf numFmtId="2" fontId="24" fillId="0" borderId="17" xfId="0" applyNumberFormat="1" applyFont="1" applyBorder="1"/>
    <xf numFmtId="2" fontId="24" fillId="0" borderId="21" xfId="0" applyNumberFormat="1" applyFont="1" applyBorder="1"/>
    <xf numFmtId="2" fontId="24" fillId="0" borderId="33" xfId="0" applyNumberFormat="1" applyFont="1" applyBorder="1"/>
    <xf numFmtId="0" fontId="23" fillId="2" borderId="0" xfId="6" applyFont="1" applyAlignment="1">
      <alignment horizontal="center"/>
    </xf>
    <xf numFmtId="0" fontId="26" fillId="2" borderId="0" xfId="6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0" xfId="0" applyFont="1" applyAlignment="1">
      <alignment horizontal="right"/>
    </xf>
    <xf numFmtId="0" fontId="20" fillId="33" borderId="0" xfId="42" applyFont="1" applyFill="1" applyAlignment="1">
      <alignment horizontal="center" vertical="center"/>
    </xf>
    <xf numFmtId="0" fontId="19" fillId="35" borderId="16" xfId="42" applyFont="1" applyFill="1" applyBorder="1" applyAlignment="1">
      <alignment horizontal="center" vertical="center"/>
    </xf>
    <xf numFmtId="0" fontId="20" fillId="35" borderId="14" xfId="42" applyFont="1" applyFill="1" applyBorder="1" applyAlignment="1">
      <alignment vertical="center"/>
    </xf>
    <xf numFmtId="4" fontId="19" fillId="35" borderId="14" xfId="42" applyNumberFormat="1" applyFont="1" applyFill="1" applyBorder="1" applyAlignment="1">
      <alignment vertical="center"/>
    </xf>
    <xf numFmtId="4" fontId="20" fillId="35" borderId="14" xfId="42" applyNumberFormat="1" applyFont="1" applyFill="1" applyBorder="1" applyAlignment="1">
      <alignment vertical="center"/>
    </xf>
    <xf numFmtId="2" fontId="19" fillId="35" borderId="17" xfId="42" applyNumberFormat="1" applyFont="1" applyFill="1" applyBorder="1" applyAlignment="1">
      <alignment vertical="center"/>
    </xf>
    <xf numFmtId="0" fontId="21" fillId="35" borderId="29" xfId="42" applyFont="1" applyFill="1" applyBorder="1" applyAlignment="1">
      <alignment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0</xdr:row>
          <xdr:rowOff>104775</xdr:rowOff>
        </xdr:from>
        <xdr:to>
          <xdr:col>3</xdr:col>
          <xdr:colOff>0</xdr:colOff>
          <xdr:row>4</xdr:row>
          <xdr:rowOff>180975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8</xdr:col>
      <xdr:colOff>209550</xdr:colOff>
      <xdr:row>12</xdr:row>
      <xdr:rowOff>76200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64198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8</xdr:col>
      <xdr:colOff>209550</xdr:colOff>
      <xdr:row>72</xdr:row>
      <xdr:rowOff>57150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53675"/>
          <a:ext cx="64198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18" sqref="C18"/>
    </sheetView>
  </sheetViews>
  <sheetFormatPr baseColWidth="10" defaultRowHeight="15" x14ac:dyDescent="0.25"/>
  <cols>
    <col min="2" max="2" width="13.85546875" customWidth="1"/>
    <col min="3" max="3" width="14" customWidth="1"/>
  </cols>
  <sheetData>
    <row r="1" spans="1:4" x14ac:dyDescent="0.25">
      <c r="A1" t="s">
        <v>445</v>
      </c>
      <c r="B1" s="3">
        <v>42655</v>
      </c>
      <c r="C1" t="s">
        <v>446</v>
      </c>
    </row>
    <row r="2" spans="1:4" x14ac:dyDescent="0.25">
      <c r="A2" s="118" t="s">
        <v>447</v>
      </c>
      <c r="B2" s="3">
        <v>42657</v>
      </c>
    </row>
    <row r="3" spans="1:4" x14ac:dyDescent="0.25">
      <c r="C3" t="s">
        <v>448</v>
      </c>
      <c r="D3" t="s">
        <v>449</v>
      </c>
    </row>
    <row r="4" spans="1:4" x14ac:dyDescent="0.25">
      <c r="C4" t="s">
        <v>448</v>
      </c>
      <c r="D4" t="s">
        <v>451</v>
      </c>
    </row>
    <row r="5" spans="1:4" x14ac:dyDescent="0.25">
      <c r="C5" t="s">
        <v>448</v>
      </c>
      <c r="D5" t="s">
        <v>454</v>
      </c>
    </row>
    <row r="6" spans="1:4" x14ac:dyDescent="0.25">
      <c r="C6" t="s">
        <v>450</v>
      </c>
      <c r="D6" t="s">
        <v>453</v>
      </c>
    </row>
    <row r="7" spans="1:4" x14ac:dyDescent="0.25">
      <c r="A7" t="s">
        <v>460</v>
      </c>
      <c r="B7" s="3">
        <v>42676</v>
      </c>
      <c r="D7" s="120"/>
    </row>
    <row r="8" spans="1:4" x14ac:dyDescent="0.25">
      <c r="C8" s="125" t="s">
        <v>462</v>
      </c>
    </row>
    <row r="9" spans="1:4" x14ac:dyDescent="0.25">
      <c r="C9" s="125" t="s">
        <v>461</v>
      </c>
    </row>
    <row r="10" spans="1:4" x14ac:dyDescent="0.25">
      <c r="C10" s="125" t="s">
        <v>463</v>
      </c>
    </row>
    <row r="12" spans="1:4" x14ac:dyDescent="0.25">
      <c r="A12" t="s">
        <v>465</v>
      </c>
      <c r="B12" s="3">
        <v>42677</v>
      </c>
      <c r="C12" t="s">
        <v>466</v>
      </c>
    </row>
    <row r="13" spans="1:4" x14ac:dyDescent="0.25">
      <c r="C13" t="s">
        <v>468</v>
      </c>
    </row>
    <row r="14" spans="1:4" x14ac:dyDescent="0.25">
      <c r="C14" t="s">
        <v>470</v>
      </c>
    </row>
    <row r="15" spans="1:4" x14ac:dyDescent="0.25">
      <c r="C15" t="s">
        <v>477</v>
      </c>
    </row>
    <row r="16" spans="1:4" x14ac:dyDescent="0.25">
      <c r="C16" t="s">
        <v>469</v>
      </c>
    </row>
    <row r="17" spans="3:3" x14ac:dyDescent="0.25">
      <c r="C17" t="s">
        <v>467</v>
      </c>
    </row>
    <row r="18" spans="3:3" x14ac:dyDescent="0.25">
      <c r="C18" t="s">
        <v>478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3"/>
  <sheetViews>
    <sheetView topLeftCell="B1" workbookViewId="0">
      <pane ySplit="1" topLeftCell="A119" activePane="bottomLeft" state="frozen"/>
      <selection activeCell="E1" sqref="E1"/>
      <selection pane="bottomLeft" activeCell="H134" sqref="H134:I134"/>
    </sheetView>
  </sheetViews>
  <sheetFormatPr baseColWidth="10" defaultRowHeight="15" x14ac:dyDescent="0.25"/>
  <cols>
    <col min="5" max="5" width="7.42578125" customWidth="1"/>
    <col min="6" max="6" width="27" customWidth="1"/>
    <col min="7" max="7" width="38.42578125" customWidth="1"/>
    <col min="8" max="9" width="11.42578125" style="122"/>
    <col min="10" max="10" width="4" customWidth="1"/>
    <col min="11" max="11" width="15.5703125" customWidth="1"/>
  </cols>
  <sheetData>
    <row r="1" spans="1:10" x14ac:dyDescent="0.25">
      <c r="H1" s="122" t="s">
        <v>428</v>
      </c>
      <c r="I1" s="122" t="s">
        <v>429</v>
      </c>
    </row>
    <row r="4" spans="1:10" x14ac:dyDescent="0.25">
      <c r="A4">
        <v>1165</v>
      </c>
      <c r="B4">
        <v>5</v>
      </c>
      <c r="C4">
        <v>512220</v>
      </c>
      <c r="D4" t="s">
        <v>63</v>
      </c>
      <c r="E4" t="s">
        <v>63</v>
      </c>
      <c r="G4" t="s">
        <v>342</v>
      </c>
      <c r="H4" s="122">
        <v>7655.66</v>
      </c>
      <c r="I4" s="122">
        <v>0</v>
      </c>
      <c r="J4" s="1"/>
    </row>
    <row r="5" spans="1:10" x14ac:dyDescent="0.25">
      <c r="A5">
        <v>1166</v>
      </c>
      <c r="B5">
        <v>5</v>
      </c>
      <c r="C5">
        <v>512230</v>
      </c>
      <c r="D5" t="s">
        <v>63</v>
      </c>
      <c r="E5" t="s">
        <v>63</v>
      </c>
      <c r="G5" t="s">
        <v>343</v>
      </c>
      <c r="H5" s="122">
        <v>96838.62</v>
      </c>
      <c r="I5" s="122">
        <v>0</v>
      </c>
      <c r="J5" s="1"/>
    </row>
    <row r="6" spans="1:10" x14ac:dyDescent="0.25">
      <c r="J6" s="1"/>
    </row>
    <row r="7" spans="1:10" x14ac:dyDescent="0.25">
      <c r="A7">
        <v>1416</v>
      </c>
      <c r="B7">
        <v>7</v>
      </c>
      <c r="C7">
        <v>706000</v>
      </c>
      <c r="D7" t="s">
        <v>313</v>
      </c>
      <c r="E7" t="s">
        <v>1</v>
      </c>
      <c r="F7" t="s">
        <v>2</v>
      </c>
      <c r="G7" t="s">
        <v>331</v>
      </c>
      <c r="H7" s="122">
        <v>86.7</v>
      </c>
      <c r="I7" s="122">
        <v>0</v>
      </c>
      <c r="J7" s="1"/>
    </row>
    <row r="8" spans="1:10" x14ac:dyDescent="0.25">
      <c r="A8">
        <v>1417</v>
      </c>
      <c r="B8">
        <v>7</v>
      </c>
      <c r="C8">
        <v>706000</v>
      </c>
      <c r="D8" t="s">
        <v>313</v>
      </c>
      <c r="E8" t="s">
        <v>1</v>
      </c>
      <c r="F8" t="s">
        <v>2</v>
      </c>
      <c r="G8" t="s">
        <v>330</v>
      </c>
      <c r="H8" s="122">
        <v>106.2</v>
      </c>
      <c r="I8" s="122">
        <v>0</v>
      </c>
      <c r="J8" s="1"/>
    </row>
    <row r="9" spans="1:10" x14ac:dyDescent="0.25">
      <c r="A9">
        <v>1418</v>
      </c>
      <c r="B9">
        <v>7</v>
      </c>
      <c r="C9">
        <v>706000</v>
      </c>
      <c r="D9" t="s">
        <v>313</v>
      </c>
      <c r="E9" t="s">
        <v>1</v>
      </c>
      <c r="F9" t="s">
        <v>2</v>
      </c>
      <c r="G9" t="s">
        <v>329</v>
      </c>
      <c r="H9" s="122">
        <v>424.1</v>
      </c>
      <c r="I9" s="122">
        <v>0</v>
      </c>
      <c r="J9" s="1"/>
    </row>
    <row r="10" spans="1:10" x14ac:dyDescent="0.25">
      <c r="A10">
        <v>1419</v>
      </c>
      <c r="B10">
        <v>7</v>
      </c>
      <c r="C10">
        <v>706000</v>
      </c>
      <c r="D10" t="s">
        <v>313</v>
      </c>
      <c r="E10" t="s">
        <v>1</v>
      </c>
      <c r="F10" t="s">
        <v>2</v>
      </c>
      <c r="G10" t="s">
        <v>328</v>
      </c>
      <c r="H10" s="122">
        <v>321</v>
      </c>
      <c r="I10" s="122">
        <v>0</v>
      </c>
      <c r="J10" s="1"/>
    </row>
    <row r="11" spans="1:10" x14ac:dyDescent="0.25">
      <c r="A11">
        <v>1420</v>
      </c>
      <c r="B11">
        <v>7</v>
      </c>
      <c r="C11">
        <v>706000</v>
      </c>
      <c r="D11" t="s">
        <v>313</v>
      </c>
      <c r="E11" t="s">
        <v>1</v>
      </c>
      <c r="F11" t="s">
        <v>2</v>
      </c>
      <c r="G11" t="s">
        <v>327</v>
      </c>
      <c r="H11" s="122">
        <v>358.7</v>
      </c>
      <c r="I11" s="122">
        <v>0</v>
      </c>
      <c r="J11" s="1"/>
    </row>
    <row r="12" spans="1:10" x14ac:dyDescent="0.25">
      <c r="A12">
        <v>1421</v>
      </c>
      <c r="B12">
        <v>7</v>
      </c>
      <c r="C12">
        <v>706000</v>
      </c>
      <c r="D12" t="s">
        <v>313</v>
      </c>
      <c r="E12" t="s">
        <v>1</v>
      </c>
      <c r="F12" t="s">
        <v>2</v>
      </c>
      <c r="G12" t="s">
        <v>326</v>
      </c>
      <c r="H12" s="122">
        <v>691.8</v>
      </c>
      <c r="I12" s="122">
        <v>0</v>
      </c>
      <c r="J12" s="1"/>
    </row>
    <row r="13" spans="1:10" x14ac:dyDescent="0.25">
      <c r="A13">
        <v>1422</v>
      </c>
      <c r="B13">
        <v>7</v>
      </c>
      <c r="C13">
        <v>706000</v>
      </c>
      <c r="D13" t="s">
        <v>313</v>
      </c>
      <c r="E13" t="s">
        <v>1</v>
      </c>
      <c r="F13" t="s">
        <v>2</v>
      </c>
      <c r="G13" t="s">
        <v>325</v>
      </c>
      <c r="H13" s="122">
        <v>538.5</v>
      </c>
      <c r="I13" s="122">
        <v>0</v>
      </c>
      <c r="J13" s="1"/>
    </row>
    <row r="14" spans="1:10" x14ac:dyDescent="0.25">
      <c r="A14">
        <v>1423</v>
      </c>
      <c r="B14">
        <v>7</v>
      </c>
      <c r="C14">
        <v>706000</v>
      </c>
      <c r="D14" t="s">
        <v>313</v>
      </c>
      <c r="E14" t="s">
        <v>1</v>
      </c>
      <c r="F14" t="s">
        <v>2</v>
      </c>
      <c r="G14" t="s">
        <v>324</v>
      </c>
      <c r="H14" s="122">
        <v>383.9</v>
      </c>
      <c r="I14" s="122">
        <v>0</v>
      </c>
      <c r="J14" s="1"/>
    </row>
    <row r="15" spans="1:10" x14ac:dyDescent="0.25">
      <c r="A15">
        <v>1424</v>
      </c>
      <c r="B15">
        <v>7</v>
      </c>
      <c r="C15">
        <v>706000</v>
      </c>
      <c r="D15" t="s">
        <v>313</v>
      </c>
      <c r="E15" t="s">
        <v>1</v>
      </c>
      <c r="F15" t="s">
        <v>2</v>
      </c>
      <c r="G15" t="s">
        <v>323</v>
      </c>
      <c r="H15" s="122">
        <v>293.7</v>
      </c>
      <c r="I15" s="122">
        <v>0</v>
      </c>
      <c r="J15" s="1"/>
    </row>
    <row r="16" spans="1:10" x14ac:dyDescent="0.25">
      <c r="A16">
        <v>1425</v>
      </c>
      <c r="B16">
        <v>7</v>
      </c>
      <c r="C16">
        <v>706000</v>
      </c>
      <c r="D16" t="s">
        <v>313</v>
      </c>
      <c r="E16" t="s">
        <v>1</v>
      </c>
      <c r="F16" t="s">
        <v>2</v>
      </c>
      <c r="G16" t="s">
        <v>322</v>
      </c>
      <c r="H16" s="122">
        <v>244</v>
      </c>
      <c r="I16" s="122">
        <v>0</v>
      </c>
      <c r="J16" s="1"/>
    </row>
    <row r="17" spans="1:10" x14ac:dyDescent="0.25">
      <c r="A17">
        <v>1426</v>
      </c>
      <c r="B17">
        <v>7</v>
      </c>
      <c r="C17">
        <v>706000</v>
      </c>
      <c r="D17" t="s">
        <v>313</v>
      </c>
      <c r="E17" t="s">
        <v>1</v>
      </c>
      <c r="F17" t="s">
        <v>2</v>
      </c>
      <c r="G17" t="s">
        <v>321</v>
      </c>
      <c r="H17" s="122">
        <v>259.39999999999998</v>
      </c>
      <c r="I17" s="122">
        <v>0</v>
      </c>
      <c r="J17" s="1"/>
    </row>
    <row r="18" spans="1:10" x14ac:dyDescent="0.25">
      <c r="A18">
        <v>1427</v>
      </c>
      <c r="B18">
        <v>7</v>
      </c>
      <c r="C18">
        <v>706000</v>
      </c>
      <c r="D18" t="s">
        <v>313</v>
      </c>
      <c r="E18" t="s">
        <v>1</v>
      </c>
      <c r="F18" t="s">
        <v>2</v>
      </c>
      <c r="G18" t="s">
        <v>320</v>
      </c>
      <c r="H18" s="122">
        <v>555.9</v>
      </c>
      <c r="I18" s="122">
        <v>0</v>
      </c>
      <c r="J18" s="1"/>
    </row>
    <row r="19" spans="1:10" x14ac:dyDescent="0.25">
      <c r="A19">
        <v>1428</v>
      </c>
      <c r="B19">
        <v>7</v>
      </c>
      <c r="C19">
        <v>706000</v>
      </c>
      <c r="D19" t="s">
        <v>313</v>
      </c>
      <c r="E19" t="s">
        <v>1</v>
      </c>
      <c r="F19" t="s">
        <v>2</v>
      </c>
      <c r="G19" t="s">
        <v>319</v>
      </c>
      <c r="H19" s="122">
        <v>441.8</v>
      </c>
      <c r="I19" s="122">
        <v>0</v>
      </c>
      <c r="J19" s="1"/>
    </row>
    <row r="20" spans="1:10" x14ac:dyDescent="0.25">
      <c r="A20">
        <v>1429</v>
      </c>
      <c r="B20">
        <v>7</v>
      </c>
      <c r="C20">
        <v>706000</v>
      </c>
      <c r="D20" t="s">
        <v>313</v>
      </c>
      <c r="E20" t="s">
        <v>1</v>
      </c>
      <c r="F20" t="s">
        <v>2</v>
      </c>
      <c r="G20" t="s">
        <v>318</v>
      </c>
      <c r="H20" s="122">
        <v>373.4</v>
      </c>
      <c r="I20" s="122">
        <v>0</v>
      </c>
      <c r="J20" s="1"/>
    </row>
    <row r="21" spans="1:10" x14ac:dyDescent="0.25">
      <c r="A21">
        <v>1430</v>
      </c>
      <c r="B21">
        <v>7</v>
      </c>
      <c r="C21">
        <v>706000</v>
      </c>
      <c r="D21" t="s">
        <v>313</v>
      </c>
      <c r="E21" t="s">
        <v>1</v>
      </c>
      <c r="F21" t="s">
        <v>2</v>
      </c>
      <c r="G21" t="s">
        <v>317</v>
      </c>
      <c r="H21" s="122">
        <v>860.2</v>
      </c>
      <c r="I21" s="122">
        <v>0</v>
      </c>
      <c r="J21" s="1"/>
    </row>
    <row r="22" spans="1:10" x14ac:dyDescent="0.25">
      <c r="A22">
        <v>1431</v>
      </c>
      <c r="B22">
        <v>7</v>
      </c>
      <c r="C22">
        <v>706000</v>
      </c>
      <c r="D22" t="s">
        <v>313</v>
      </c>
      <c r="E22" t="s">
        <v>1</v>
      </c>
      <c r="F22" t="s">
        <v>2</v>
      </c>
      <c r="G22" t="s">
        <v>316</v>
      </c>
      <c r="H22" s="122">
        <v>416</v>
      </c>
      <c r="I22" s="122">
        <v>0</v>
      </c>
      <c r="J22" s="1"/>
    </row>
    <row r="23" spans="1:10" x14ac:dyDescent="0.25">
      <c r="A23">
        <v>1432</v>
      </c>
      <c r="B23">
        <v>7</v>
      </c>
      <c r="C23">
        <v>706000</v>
      </c>
      <c r="D23" t="s">
        <v>313</v>
      </c>
      <c r="E23" t="s">
        <v>1</v>
      </c>
      <c r="F23" t="s">
        <v>2</v>
      </c>
      <c r="G23" t="s">
        <v>315</v>
      </c>
      <c r="H23" s="122">
        <v>281.8</v>
      </c>
      <c r="I23" s="122">
        <v>0</v>
      </c>
      <c r="J23" s="1"/>
    </row>
    <row r="24" spans="1:10" x14ac:dyDescent="0.25">
      <c r="A24">
        <v>1433</v>
      </c>
      <c r="B24">
        <v>7</v>
      </c>
      <c r="C24">
        <v>706000</v>
      </c>
      <c r="D24" t="s">
        <v>313</v>
      </c>
      <c r="E24" t="s">
        <v>1</v>
      </c>
      <c r="F24" t="s">
        <v>2</v>
      </c>
      <c r="G24" t="s">
        <v>314</v>
      </c>
      <c r="H24" s="122">
        <v>485.8</v>
      </c>
      <c r="I24" s="122">
        <v>0</v>
      </c>
      <c r="J24" s="1"/>
    </row>
    <row r="25" spans="1:10" x14ac:dyDescent="0.25">
      <c r="A25">
        <v>1526</v>
      </c>
      <c r="B25">
        <v>7</v>
      </c>
      <c r="C25">
        <v>706000</v>
      </c>
      <c r="D25" t="s">
        <v>282</v>
      </c>
      <c r="E25" t="s">
        <v>340</v>
      </c>
      <c r="F25" s="3">
        <v>42335</v>
      </c>
      <c r="G25" t="s">
        <v>341</v>
      </c>
      <c r="H25" s="122">
        <v>30</v>
      </c>
      <c r="I25" s="122">
        <v>0</v>
      </c>
      <c r="J25" s="1"/>
    </row>
    <row r="26" spans="1:10" x14ac:dyDescent="0.25">
      <c r="A26">
        <v>1434</v>
      </c>
      <c r="B26">
        <v>7</v>
      </c>
      <c r="C26">
        <v>706000</v>
      </c>
      <c r="D26" t="s">
        <v>282</v>
      </c>
      <c r="E26" t="s">
        <v>1</v>
      </c>
      <c r="F26" t="s">
        <v>2</v>
      </c>
      <c r="G26" t="s">
        <v>312</v>
      </c>
      <c r="H26" s="122">
        <v>228.6</v>
      </c>
      <c r="I26" s="122">
        <v>0</v>
      </c>
      <c r="J26" s="1"/>
    </row>
    <row r="27" spans="1:10" x14ac:dyDescent="0.25">
      <c r="A27">
        <v>1435</v>
      </c>
      <c r="B27">
        <v>7</v>
      </c>
      <c r="C27">
        <v>706000</v>
      </c>
      <c r="D27" t="s">
        <v>282</v>
      </c>
      <c r="E27" t="s">
        <v>1</v>
      </c>
      <c r="F27" t="s">
        <v>2</v>
      </c>
      <c r="G27" t="s">
        <v>311</v>
      </c>
      <c r="H27" s="122">
        <v>642</v>
      </c>
      <c r="I27" s="122">
        <v>0</v>
      </c>
      <c r="J27" s="1"/>
    </row>
    <row r="28" spans="1:10" x14ac:dyDescent="0.25">
      <c r="A28">
        <v>1436</v>
      </c>
      <c r="B28">
        <v>7</v>
      </c>
      <c r="C28">
        <v>706000</v>
      </c>
      <c r="D28" t="s">
        <v>282</v>
      </c>
      <c r="E28" t="s">
        <v>1</v>
      </c>
      <c r="F28" t="s">
        <v>2</v>
      </c>
      <c r="G28" t="s">
        <v>310</v>
      </c>
      <c r="H28" s="122">
        <v>122.4</v>
      </c>
      <c r="I28" s="122">
        <v>0</v>
      </c>
      <c r="J28" s="1"/>
    </row>
    <row r="29" spans="1:10" x14ac:dyDescent="0.25">
      <c r="A29">
        <v>1437</v>
      </c>
      <c r="B29">
        <v>7</v>
      </c>
      <c r="C29">
        <v>706000</v>
      </c>
      <c r="D29" t="s">
        <v>282</v>
      </c>
      <c r="E29" t="s">
        <v>1</v>
      </c>
      <c r="F29" t="s">
        <v>2</v>
      </c>
      <c r="G29" t="s">
        <v>309</v>
      </c>
      <c r="H29" s="122">
        <v>492.3</v>
      </c>
      <c r="I29" s="122">
        <v>0</v>
      </c>
      <c r="J29" s="1"/>
    </row>
    <row r="30" spans="1:10" x14ac:dyDescent="0.25">
      <c r="A30">
        <v>1438</v>
      </c>
      <c r="B30">
        <v>7</v>
      </c>
      <c r="C30">
        <v>706000</v>
      </c>
      <c r="D30" t="s">
        <v>282</v>
      </c>
      <c r="E30" t="s">
        <v>1</v>
      </c>
      <c r="F30" t="s">
        <v>2</v>
      </c>
      <c r="G30" t="s">
        <v>308</v>
      </c>
      <c r="H30" s="122">
        <v>803.2</v>
      </c>
      <c r="I30" s="122">
        <v>0</v>
      </c>
      <c r="J30" s="1"/>
    </row>
    <row r="31" spans="1:10" x14ac:dyDescent="0.25">
      <c r="A31">
        <v>1439</v>
      </c>
      <c r="B31">
        <v>7</v>
      </c>
      <c r="C31">
        <v>706000</v>
      </c>
      <c r="D31" t="s">
        <v>282</v>
      </c>
      <c r="E31" t="s">
        <v>1</v>
      </c>
      <c r="F31" t="s">
        <v>2</v>
      </c>
      <c r="G31" t="s">
        <v>307</v>
      </c>
      <c r="H31" s="122">
        <v>634</v>
      </c>
      <c r="I31" s="122">
        <v>0</v>
      </c>
      <c r="J31" s="1"/>
    </row>
    <row r="32" spans="1:10" x14ac:dyDescent="0.25">
      <c r="A32">
        <v>1440</v>
      </c>
      <c r="B32">
        <v>7</v>
      </c>
      <c r="C32">
        <v>706000</v>
      </c>
      <c r="D32" t="s">
        <v>282</v>
      </c>
      <c r="E32" t="s">
        <v>1</v>
      </c>
      <c r="F32" t="s">
        <v>2</v>
      </c>
      <c r="G32" t="s">
        <v>306</v>
      </c>
      <c r="H32" s="122">
        <v>121.6</v>
      </c>
      <c r="I32" s="122">
        <v>0</v>
      </c>
      <c r="J32" s="1"/>
    </row>
    <row r="33" spans="1:10" x14ac:dyDescent="0.25">
      <c r="A33">
        <v>1441</v>
      </c>
      <c r="B33">
        <v>7</v>
      </c>
      <c r="C33">
        <v>706000</v>
      </c>
      <c r="D33" t="s">
        <v>282</v>
      </c>
      <c r="E33" t="s">
        <v>1</v>
      </c>
      <c r="F33" t="s">
        <v>2</v>
      </c>
      <c r="G33" t="s">
        <v>305</v>
      </c>
      <c r="H33" s="122">
        <v>291.2</v>
      </c>
      <c r="I33" s="122">
        <v>0</v>
      </c>
      <c r="J33" s="1"/>
    </row>
    <row r="34" spans="1:10" x14ac:dyDescent="0.25">
      <c r="A34">
        <v>1442</v>
      </c>
      <c r="B34">
        <v>7</v>
      </c>
      <c r="C34">
        <v>706000</v>
      </c>
      <c r="D34" t="s">
        <v>282</v>
      </c>
      <c r="E34" t="s">
        <v>1</v>
      </c>
      <c r="F34" t="s">
        <v>2</v>
      </c>
      <c r="G34" t="s">
        <v>304</v>
      </c>
      <c r="H34" s="122">
        <v>225.5</v>
      </c>
      <c r="I34" s="122">
        <v>0</v>
      </c>
      <c r="J34" s="1"/>
    </row>
    <row r="35" spans="1:10" x14ac:dyDescent="0.25">
      <c r="A35">
        <v>1443</v>
      </c>
      <c r="B35">
        <v>7</v>
      </c>
      <c r="C35">
        <v>706000</v>
      </c>
      <c r="D35" t="s">
        <v>282</v>
      </c>
      <c r="E35" t="s">
        <v>1</v>
      </c>
      <c r="F35" t="s">
        <v>2</v>
      </c>
      <c r="G35" t="s">
        <v>303</v>
      </c>
      <c r="H35" s="122">
        <v>350.2</v>
      </c>
      <c r="I35" s="122">
        <v>0</v>
      </c>
      <c r="J35" s="1"/>
    </row>
    <row r="36" spans="1:10" x14ac:dyDescent="0.25">
      <c r="A36">
        <v>1444</v>
      </c>
      <c r="B36">
        <v>7</v>
      </c>
      <c r="C36">
        <v>706000</v>
      </c>
      <c r="D36" t="s">
        <v>282</v>
      </c>
      <c r="E36" t="s">
        <v>1</v>
      </c>
      <c r="F36" t="s">
        <v>2</v>
      </c>
      <c r="G36" t="s">
        <v>302</v>
      </c>
      <c r="H36" s="122">
        <v>487.8</v>
      </c>
      <c r="I36" s="122">
        <v>0</v>
      </c>
      <c r="J36" s="1"/>
    </row>
    <row r="37" spans="1:10" x14ac:dyDescent="0.25">
      <c r="A37">
        <v>1445</v>
      </c>
      <c r="B37">
        <v>7</v>
      </c>
      <c r="C37">
        <v>706000</v>
      </c>
      <c r="D37" t="s">
        <v>282</v>
      </c>
      <c r="E37" t="s">
        <v>1</v>
      </c>
      <c r="F37" t="s">
        <v>2</v>
      </c>
      <c r="G37" t="s">
        <v>301</v>
      </c>
      <c r="H37" s="122">
        <v>522.20000000000005</v>
      </c>
      <c r="I37" s="122">
        <v>0</v>
      </c>
      <c r="J37" s="1"/>
    </row>
    <row r="38" spans="1:10" x14ac:dyDescent="0.25">
      <c r="A38">
        <v>1446</v>
      </c>
      <c r="B38">
        <v>7</v>
      </c>
      <c r="C38">
        <v>706000</v>
      </c>
      <c r="D38" t="s">
        <v>282</v>
      </c>
      <c r="E38" t="s">
        <v>1</v>
      </c>
      <c r="F38" t="s">
        <v>2</v>
      </c>
      <c r="G38" t="s">
        <v>300</v>
      </c>
      <c r="H38" s="122">
        <v>309.60000000000002</v>
      </c>
      <c r="I38" s="122">
        <v>0</v>
      </c>
      <c r="J38" s="1"/>
    </row>
    <row r="39" spans="1:10" x14ac:dyDescent="0.25">
      <c r="A39">
        <v>1447</v>
      </c>
      <c r="B39">
        <v>7</v>
      </c>
      <c r="C39">
        <v>706000</v>
      </c>
      <c r="D39" t="s">
        <v>282</v>
      </c>
      <c r="E39" t="s">
        <v>1</v>
      </c>
      <c r="F39" t="s">
        <v>2</v>
      </c>
      <c r="G39" t="s">
        <v>299</v>
      </c>
      <c r="H39" s="122">
        <v>198.6</v>
      </c>
      <c r="I39" s="122">
        <v>0</v>
      </c>
      <c r="J39" s="1"/>
    </row>
    <row r="40" spans="1:10" x14ac:dyDescent="0.25">
      <c r="A40">
        <v>1448</v>
      </c>
      <c r="B40">
        <v>7</v>
      </c>
      <c r="C40">
        <v>706000</v>
      </c>
      <c r="D40" t="s">
        <v>282</v>
      </c>
      <c r="E40" t="s">
        <v>1</v>
      </c>
      <c r="F40" t="s">
        <v>2</v>
      </c>
      <c r="G40" t="s">
        <v>298</v>
      </c>
      <c r="H40" s="122">
        <v>594.20000000000005</v>
      </c>
      <c r="I40" s="122">
        <v>0</v>
      </c>
      <c r="J40" s="1"/>
    </row>
    <row r="41" spans="1:10" x14ac:dyDescent="0.25">
      <c r="A41">
        <v>1449</v>
      </c>
      <c r="B41">
        <v>7</v>
      </c>
      <c r="C41">
        <v>706000</v>
      </c>
      <c r="D41" t="s">
        <v>282</v>
      </c>
      <c r="E41" t="s">
        <v>1</v>
      </c>
      <c r="F41" t="s">
        <v>2</v>
      </c>
      <c r="G41" t="s">
        <v>297</v>
      </c>
      <c r="H41" s="122">
        <v>442.6</v>
      </c>
      <c r="I41" s="122">
        <v>0</v>
      </c>
      <c r="J41" s="1"/>
    </row>
    <row r="42" spans="1:10" x14ac:dyDescent="0.25">
      <c r="A42">
        <v>1450</v>
      </c>
      <c r="B42">
        <v>7</v>
      </c>
      <c r="C42">
        <v>706000</v>
      </c>
      <c r="D42" t="s">
        <v>282</v>
      </c>
      <c r="E42" t="s">
        <v>1</v>
      </c>
      <c r="F42" t="s">
        <v>2</v>
      </c>
      <c r="G42" t="s">
        <v>296</v>
      </c>
      <c r="H42" s="122">
        <v>538.4</v>
      </c>
      <c r="I42" s="122">
        <v>0</v>
      </c>
      <c r="J42" s="1"/>
    </row>
    <row r="43" spans="1:10" x14ac:dyDescent="0.25">
      <c r="A43">
        <v>1451</v>
      </c>
      <c r="B43">
        <v>7</v>
      </c>
      <c r="C43">
        <v>706000</v>
      </c>
      <c r="D43" t="s">
        <v>282</v>
      </c>
      <c r="E43" t="s">
        <v>1</v>
      </c>
      <c r="F43" t="s">
        <v>2</v>
      </c>
      <c r="G43" t="s">
        <v>295</v>
      </c>
      <c r="H43" s="122">
        <v>613.4</v>
      </c>
      <c r="I43" s="122">
        <v>0</v>
      </c>
      <c r="J43" s="1"/>
    </row>
    <row r="44" spans="1:10" x14ac:dyDescent="0.25">
      <c r="A44">
        <v>1452</v>
      </c>
      <c r="B44">
        <v>7</v>
      </c>
      <c r="C44">
        <v>706000</v>
      </c>
      <c r="D44" t="s">
        <v>282</v>
      </c>
      <c r="E44" t="s">
        <v>1</v>
      </c>
      <c r="F44" t="s">
        <v>2</v>
      </c>
      <c r="G44" t="s">
        <v>294</v>
      </c>
      <c r="H44" s="122">
        <v>548.9</v>
      </c>
      <c r="I44" s="122">
        <v>0</v>
      </c>
      <c r="J44" s="1"/>
    </row>
    <row r="45" spans="1:10" x14ac:dyDescent="0.25">
      <c r="A45">
        <v>1453</v>
      </c>
      <c r="B45">
        <v>7</v>
      </c>
      <c r="C45">
        <v>706000</v>
      </c>
      <c r="D45" t="s">
        <v>282</v>
      </c>
      <c r="E45" t="s">
        <v>1</v>
      </c>
      <c r="F45" t="s">
        <v>2</v>
      </c>
      <c r="G45" t="s">
        <v>293</v>
      </c>
      <c r="H45" s="122">
        <v>299.89999999999998</v>
      </c>
      <c r="I45" s="122">
        <v>0</v>
      </c>
      <c r="J45" s="1"/>
    </row>
    <row r="46" spans="1:10" x14ac:dyDescent="0.25">
      <c r="A46">
        <v>1454</v>
      </c>
      <c r="B46">
        <v>7</v>
      </c>
      <c r="C46">
        <v>706000</v>
      </c>
      <c r="D46" t="s">
        <v>282</v>
      </c>
      <c r="E46" t="s">
        <v>1</v>
      </c>
      <c r="F46" t="s">
        <v>2</v>
      </c>
      <c r="G46" t="s">
        <v>292</v>
      </c>
      <c r="H46" s="122">
        <v>292.89999999999998</v>
      </c>
      <c r="I46" s="122">
        <v>0</v>
      </c>
      <c r="J46" s="1"/>
    </row>
    <row r="47" spans="1:10" x14ac:dyDescent="0.25">
      <c r="A47">
        <v>1455</v>
      </c>
      <c r="B47">
        <v>7</v>
      </c>
      <c r="C47">
        <v>706000</v>
      </c>
      <c r="D47" t="s">
        <v>282</v>
      </c>
      <c r="E47" t="s">
        <v>1</v>
      </c>
      <c r="F47" t="s">
        <v>2</v>
      </c>
      <c r="G47" t="s">
        <v>291</v>
      </c>
      <c r="H47" s="122">
        <v>537.6</v>
      </c>
      <c r="I47" s="122">
        <v>0</v>
      </c>
      <c r="J47" s="1"/>
    </row>
    <row r="48" spans="1:10" x14ac:dyDescent="0.25">
      <c r="A48">
        <v>1456</v>
      </c>
      <c r="B48">
        <v>7</v>
      </c>
      <c r="C48">
        <v>706000</v>
      </c>
      <c r="D48" t="s">
        <v>282</v>
      </c>
      <c r="E48" t="s">
        <v>1</v>
      </c>
      <c r="F48" t="s">
        <v>2</v>
      </c>
      <c r="G48" t="s">
        <v>290</v>
      </c>
      <c r="H48" s="122">
        <v>965.2</v>
      </c>
      <c r="I48" s="122">
        <v>0</v>
      </c>
      <c r="J48" s="1"/>
    </row>
    <row r="49" spans="1:10" x14ac:dyDescent="0.25">
      <c r="A49">
        <v>1457</v>
      </c>
      <c r="B49">
        <v>7</v>
      </c>
      <c r="C49">
        <v>706000</v>
      </c>
      <c r="D49" t="s">
        <v>282</v>
      </c>
      <c r="E49" t="s">
        <v>1</v>
      </c>
      <c r="F49" t="s">
        <v>2</v>
      </c>
      <c r="G49" t="s">
        <v>289</v>
      </c>
      <c r="H49" s="122">
        <v>457.9</v>
      </c>
      <c r="I49" s="122">
        <v>0</v>
      </c>
      <c r="J49" s="1"/>
    </row>
    <row r="50" spans="1:10" x14ac:dyDescent="0.25">
      <c r="A50">
        <v>1458</v>
      </c>
      <c r="B50">
        <v>7</v>
      </c>
      <c r="C50">
        <v>706000</v>
      </c>
      <c r="D50" t="s">
        <v>282</v>
      </c>
      <c r="E50" t="s">
        <v>1</v>
      </c>
      <c r="F50" t="s">
        <v>2</v>
      </c>
      <c r="G50" t="s">
        <v>288</v>
      </c>
      <c r="H50" s="122">
        <v>598.1</v>
      </c>
      <c r="I50" s="122">
        <v>0</v>
      </c>
      <c r="J50" s="1"/>
    </row>
    <row r="51" spans="1:10" x14ac:dyDescent="0.25">
      <c r="A51">
        <v>1459</v>
      </c>
      <c r="B51">
        <v>7</v>
      </c>
      <c r="C51">
        <v>706000</v>
      </c>
      <c r="D51" t="s">
        <v>282</v>
      </c>
      <c r="E51" t="s">
        <v>1</v>
      </c>
      <c r="F51" t="s">
        <v>2</v>
      </c>
      <c r="G51" t="s">
        <v>287</v>
      </c>
      <c r="H51" s="122">
        <v>326.39999999999998</v>
      </c>
      <c r="I51" s="122">
        <v>0</v>
      </c>
      <c r="J51" s="1"/>
    </row>
    <row r="52" spans="1:10" x14ac:dyDescent="0.25">
      <c r="A52">
        <v>1460</v>
      </c>
      <c r="B52">
        <v>7</v>
      </c>
      <c r="C52">
        <v>706000</v>
      </c>
      <c r="D52" t="s">
        <v>282</v>
      </c>
      <c r="E52" t="s">
        <v>1</v>
      </c>
      <c r="F52" t="s">
        <v>2</v>
      </c>
      <c r="G52" t="s">
        <v>286</v>
      </c>
      <c r="H52" s="122">
        <v>446.8</v>
      </c>
      <c r="I52" s="122">
        <v>0</v>
      </c>
      <c r="J52" s="1"/>
    </row>
    <row r="53" spans="1:10" x14ac:dyDescent="0.25">
      <c r="A53">
        <v>1461</v>
      </c>
      <c r="B53">
        <v>7</v>
      </c>
      <c r="C53">
        <v>706000</v>
      </c>
      <c r="D53" t="s">
        <v>282</v>
      </c>
      <c r="E53" t="s">
        <v>1</v>
      </c>
      <c r="F53" t="s">
        <v>2</v>
      </c>
      <c r="G53" t="s">
        <v>285</v>
      </c>
      <c r="H53" s="122">
        <v>375.3</v>
      </c>
      <c r="I53" s="122">
        <v>0</v>
      </c>
      <c r="J53" s="1"/>
    </row>
    <row r="54" spans="1:10" x14ac:dyDescent="0.25">
      <c r="A54">
        <v>1462</v>
      </c>
      <c r="B54">
        <v>7</v>
      </c>
      <c r="C54">
        <v>706000</v>
      </c>
      <c r="D54" t="s">
        <v>282</v>
      </c>
      <c r="E54" t="s">
        <v>1</v>
      </c>
      <c r="F54" t="s">
        <v>2</v>
      </c>
      <c r="G54" t="s">
        <v>284</v>
      </c>
      <c r="H54" s="122">
        <v>621.6</v>
      </c>
      <c r="I54" s="122">
        <v>0</v>
      </c>
      <c r="J54" s="1"/>
    </row>
    <row r="55" spans="1:10" x14ac:dyDescent="0.25">
      <c r="A55">
        <v>1463</v>
      </c>
      <c r="B55">
        <v>7</v>
      </c>
      <c r="C55">
        <v>706000</v>
      </c>
      <c r="D55" t="s">
        <v>282</v>
      </c>
      <c r="E55" t="s">
        <v>1</v>
      </c>
      <c r="F55" t="s">
        <v>2</v>
      </c>
      <c r="G55" t="s">
        <v>283</v>
      </c>
      <c r="H55" s="122">
        <v>105.3</v>
      </c>
      <c r="I55" s="122">
        <v>0</v>
      </c>
      <c r="J55" s="1"/>
    </row>
    <row r="56" spans="1:10" x14ac:dyDescent="0.25">
      <c r="A56">
        <v>1408</v>
      </c>
      <c r="B56">
        <v>7</v>
      </c>
      <c r="C56">
        <v>706000</v>
      </c>
      <c r="D56" t="s">
        <v>282</v>
      </c>
      <c r="E56" t="s">
        <v>332</v>
      </c>
      <c r="F56" t="s">
        <v>2</v>
      </c>
      <c r="G56" t="s">
        <v>381</v>
      </c>
      <c r="H56" s="122">
        <v>1981.4</v>
      </c>
      <c r="I56" s="122">
        <v>0</v>
      </c>
      <c r="J56" s="1"/>
    </row>
    <row r="57" spans="1:10" x14ac:dyDescent="0.25">
      <c r="A57">
        <v>1409</v>
      </c>
      <c r="B57">
        <v>7</v>
      </c>
      <c r="C57">
        <v>706000</v>
      </c>
      <c r="D57" t="s">
        <v>282</v>
      </c>
      <c r="E57" t="s">
        <v>332</v>
      </c>
      <c r="F57" t="s">
        <v>2</v>
      </c>
      <c r="G57" t="s">
        <v>338</v>
      </c>
      <c r="H57" s="122">
        <v>1813</v>
      </c>
      <c r="I57" s="122">
        <v>0</v>
      </c>
      <c r="J57" s="1"/>
    </row>
    <row r="58" spans="1:10" x14ac:dyDescent="0.25">
      <c r="A58">
        <v>1410</v>
      </c>
      <c r="B58">
        <v>7</v>
      </c>
      <c r="C58">
        <v>706000</v>
      </c>
      <c r="D58" t="s">
        <v>282</v>
      </c>
      <c r="E58" t="s">
        <v>332</v>
      </c>
      <c r="F58" t="s">
        <v>2</v>
      </c>
      <c r="G58" t="s">
        <v>339</v>
      </c>
      <c r="H58" s="122">
        <v>1964.5</v>
      </c>
      <c r="I58" s="122">
        <v>0</v>
      </c>
      <c r="J58" s="1"/>
    </row>
    <row r="59" spans="1:10" x14ac:dyDescent="0.25">
      <c r="A59">
        <v>1464</v>
      </c>
      <c r="B59">
        <v>7</v>
      </c>
      <c r="C59">
        <v>706000</v>
      </c>
      <c r="D59" t="s">
        <v>41</v>
      </c>
      <c r="E59" t="s">
        <v>1</v>
      </c>
      <c r="F59" t="s">
        <v>2</v>
      </c>
      <c r="G59" t="s">
        <v>281</v>
      </c>
      <c r="H59" s="122">
        <v>1100.5999999999999</v>
      </c>
      <c r="I59" s="122">
        <v>0</v>
      </c>
      <c r="J59" s="1"/>
    </row>
    <row r="60" spans="1:10" x14ac:dyDescent="0.25">
      <c r="A60">
        <v>1465</v>
      </c>
      <c r="B60">
        <v>7</v>
      </c>
      <c r="C60">
        <v>706000</v>
      </c>
      <c r="D60" t="s">
        <v>41</v>
      </c>
      <c r="E60" t="s">
        <v>1</v>
      </c>
      <c r="F60" t="s">
        <v>2</v>
      </c>
      <c r="G60" t="s">
        <v>280</v>
      </c>
      <c r="H60" s="122">
        <v>412</v>
      </c>
      <c r="I60" s="122">
        <v>0</v>
      </c>
      <c r="J60" s="1"/>
    </row>
    <row r="61" spans="1:10" x14ac:dyDescent="0.25">
      <c r="A61">
        <v>1466</v>
      </c>
      <c r="B61">
        <v>7</v>
      </c>
      <c r="C61">
        <v>706000</v>
      </c>
      <c r="D61" t="s">
        <v>41</v>
      </c>
      <c r="E61" t="s">
        <v>1</v>
      </c>
      <c r="F61" t="s">
        <v>2</v>
      </c>
      <c r="G61" t="s">
        <v>279</v>
      </c>
      <c r="H61" s="122">
        <v>318.2</v>
      </c>
      <c r="I61" s="122">
        <v>0</v>
      </c>
      <c r="J61" s="1"/>
    </row>
    <row r="62" spans="1:10" x14ac:dyDescent="0.25">
      <c r="A62">
        <v>1467</v>
      </c>
      <c r="B62">
        <v>7</v>
      </c>
      <c r="C62">
        <v>706000</v>
      </c>
      <c r="D62" t="s">
        <v>41</v>
      </c>
      <c r="E62" t="s">
        <v>1</v>
      </c>
      <c r="F62" t="s">
        <v>2</v>
      </c>
      <c r="G62" t="s">
        <v>278</v>
      </c>
      <c r="H62" s="122">
        <v>305</v>
      </c>
      <c r="I62" s="122">
        <v>0</v>
      </c>
      <c r="J62" s="1"/>
    </row>
    <row r="63" spans="1:10" x14ac:dyDescent="0.25">
      <c r="A63">
        <v>1468</v>
      </c>
      <c r="B63">
        <v>7</v>
      </c>
      <c r="C63">
        <v>706000</v>
      </c>
      <c r="D63" t="s">
        <v>41</v>
      </c>
      <c r="E63" t="s">
        <v>1</v>
      </c>
      <c r="F63" t="s">
        <v>2</v>
      </c>
      <c r="G63" t="s">
        <v>277</v>
      </c>
      <c r="H63" s="122">
        <v>167.8</v>
      </c>
      <c r="I63" s="122">
        <v>0</v>
      </c>
      <c r="J63" s="1"/>
    </row>
    <row r="64" spans="1:10" x14ac:dyDescent="0.25">
      <c r="A64">
        <v>1469</v>
      </c>
      <c r="B64">
        <v>7</v>
      </c>
      <c r="C64">
        <v>706000</v>
      </c>
      <c r="D64" t="s">
        <v>41</v>
      </c>
      <c r="E64" t="s">
        <v>1</v>
      </c>
      <c r="F64" t="s">
        <v>2</v>
      </c>
      <c r="G64" t="s">
        <v>62</v>
      </c>
      <c r="H64" s="122">
        <v>284.2</v>
      </c>
      <c r="I64" s="122">
        <v>0</v>
      </c>
      <c r="J64" s="1"/>
    </row>
    <row r="65" spans="1:10" x14ac:dyDescent="0.25">
      <c r="A65">
        <v>1470</v>
      </c>
      <c r="B65">
        <v>7</v>
      </c>
      <c r="C65">
        <v>706000</v>
      </c>
      <c r="D65" t="s">
        <v>41</v>
      </c>
      <c r="E65" t="s">
        <v>1</v>
      </c>
      <c r="F65" t="s">
        <v>2</v>
      </c>
      <c r="G65" t="s">
        <v>61</v>
      </c>
      <c r="H65" s="122">
        <v>456.7</v>
      </c>
      <c r="I65" s="122">
        <v>0</v>
      </c>
      <c r="J65" s="1"/>
    </row>
    <row r="66" spans="1:10" x14ac:dyDescent="0.25">
      <c r="A66">
        <v>1471</v>
      </c>
      <c r="B66">
        <v>7</v>
      </c>
      <c r="C66">
        <v>706000</v>
      </c>
      <c r="D66" t="s">
        <v>41</v>
      </c>
      <c r="E66" t="s">
        <v>1</v>
      </c>
      <c r="F66" t="s">
        <v>2</v>
      </c>
      <c r="G66" t="s">
        <v>60</v>
      </c>
      <c r="H66" s="122">
        <v>244</v>
      </c>
      <c r="I66" s="122">
        <v>0</v>
      </c>
      <c r="J66" s="1"/>
    </row>
    <row r="67" spans="1:10" x14ac:dyDescent="0.25">
      <c r="A67">
        <v>1472</v>
      </c>
      <c r="B67">
        <v>7</v>
      </c>
      <c r="C67">
        <v>706000</v>
      </c>
      <c r="D67" t="s">
        <v>41</v>
      </c>
      <c r="E67" t="s">
        <v>1</v>
      </c>
      <c r="F67" t="s">
        <v>2</v>
      </c>
      <c r="G67" t="s">
        <v>59</v>
      </c>
      <c r="H67" s="122">
        <v>291</v>
      </c>
      <c r="I67" s="122">
        <v>0</v>
      </c>
      <c r="J67" s="1"/>
    </row>
    <row r="68" spans="1:10" x14ac:dyDescent="0.25">
      <c r="A68">
        <v>1473</v>
      </c>
      <c r="B68">
        <v>7</v>
      </c>
      <c r="C68">
        <v>706000</v>
      </c>
      <c r="D68" t="s">
        <v>41</v>
      </c>
      <c r="E68" t="s">
        <v>1</v>
      </c>
      <c r="F68" t="s">
        <v>2</v>
      </c>
      <c r="G68" t="s">
        <v>58</v>
      </c>
      <c r="H68" s="122">
        <v>122.4</v>
      </c>
      <c r="I68" s="122">
        <v>0</v>
      </c>
      <c r="J68" s="1"/>
    </row>
    <row r="69" spans="1:10" x14ac:dyDescent="0.25">
      <c r="A69">
        <v>1474</v>
      </c>
      <c r="B69">
        <v>7</v>
      </c>
      <c r="C69">
        <v>706000</v>
      </c>
      <c r="D69" t="s">
        <v>41</v>
      </c>
      <c r="E69" t="s">
        <v>1</v>
      </c>
      <c r="F69" t="s">
        <v>2</v>
      </c>
      <c r="G69" t="s">
        <v>57</v>
      </c>
      <c r="H69" s="122">
        <v>91.6</v>
      </c>
      <c r="I69" s="122">
        <v>0</v>
      </c>
      <c r="J69" s="1"/>
    </row>
    <row r="70" spans="1:10" x14ac:dyDescent="0.25">
      <c r="A70">
        <v>1475</v>
      </c>
      <c r="B70">
        <v>7</v>
      </c>
      <c r="C70">
        <v>706000</v>
      </c>
      <c r="D70" t="s">
        <v>41</v>
      </c>
      <c r="E70" t="s">
        <v>1</v>
      </c>
      <c r="F70" t="s">
        <v>2</v>
      </c>
      <c r="G70" t="s">
        <v>56</v>
      </c>
      <c r="H70" s="122">
        <v>122.4</v>
      </c>
      <c r="I70" s="122">
        <v>0</v>
      </c>
      <c r="J70" s="1"/>
    </row>
    <row r="71" spans="1:10" x14ac:dyDescent="0.25">
      <c r="A71">
        <v>1476</v>
      </c>
      <c r="B71">
        <v>7</v>
      </c>
      <c r="C71">
        <v>706000</v>
      </c>
      <c r="D71" t="s">
        <v>41</v>
      </c>
      <c r="E71" t="s">
        <v>1</v>
      </c>
      <c r="F71" t="s">
        <v>2</v>
      </c>
      <c r="G71" t="s">
        <v>55</v>
      </c>
      <c r="H71" s="122">
        <v>296.8</v>
      </c>
      <c r="I71" s="122">
        <v>0</v>
      </c>
      <c r="J71" s="1"/>
    </row>
    <row r="72" spans="1:10" x14ac:dyDescent="0.25">
      <c r="A72">
        <v>1477</v>
      </c>
      <c r="B72">
        <v>7</v>
      </c>
      <c r="C72">
        <v>706000</v>
      </c>
      <c r="D72" t="s">
        <v>41</v>
      </c>
      <c r="E72" t="s">
        <v>1</v>
      </c>
      <c r="F72" t="s">
        <v>2</v>
      </c>
      <c r="G72" t="s">
        <v>54</v>
      </c>
      <c r="H72" s="122">
        <v>621.4</v>
      </c>
      <c r="I72" s="122">
        <v>0</v>
      </c>
      <c r="J72" s="1"/>
    </row>
    <row r="73" spans="1:10" x14ac:dyDescent="0.25">
      <c r="A73">
        <v>1478</v>
      </c>
      <c r="B73">
        <v>7</v>
      </c>
      <c r="C73">
        <v>706000</v>
      </c>
      <c r="D73" t="s">
        <v>41</v>
      </c>
      <c r="E73" t="s">
        <v>1</v>
      </c>
      <c r="F73" t="s">
        <v>2</v>
      </c>
      <c r="G73" t="s">
        <v>53</v>
      </c>
      <c r="H73" s="122">
        <v>76.2</v>
      </c>
      <c r="I73" s="122">
        <v>0</v>
      </c>
      <c r="J73" s="1"/>
    </row>
    <row r="74" spans="1:10" x14ac:dyDescent="0.25">
      <c r="A74">
        <v>1479</v>
      </c>
      <c r="B74">
        <v>7</v>
      </c>
      <c r="C74">
        <v>706000</v>
      </c>
      <c r="D74" t="s">
        <v>41</v>
      </c>
      <c r="E74" t="s">
        <v>1</v>
      </c>
      <c r="F74" t="s">
        <v>2</v>
      </c>
      <c r="G74" t="s">
        <v>52</v>
      </c>
      <c r="H74" s="122">
        <v>60.8</v>
      </c>
      <c r="I74" s="122">
        <v>0</v>
      </c>
      <c r="J74" s="1"/>
    </row>
    <row r="75" spans="1:10" x14ac:dyDescent="0.25">
      <c r="A75">
        <v>1480</v>
      </c>
      <c r="B75">
        <v>7</v>
      </c>
      <c r="C75">
        <v>706000</v>
      </c>
      <c r="D75" t="s">
        <v>41</v>
      </c>
      <c r="E75" t="s">
        <v>1</v>
      </c>
      <c r="F75" t="s">
        <v>2</v>
      </c>
      <c r="G75" t="s">
        <v>51</v>
      </c>
      <c r="H75" s="122">
        <v>76.2</v>
      </c>
      <c r="I75" s="122">
        <v>0</v>
      </c>
      <c r="J75" s="1"/>
    </row>
    <row r="76" spans="1:10" x14ac:dyDescent="0.25">
      <c r="A76">
        <v>1481</v>
      </c>
      <c r="B76">
        <v>7</v>
      </c>
      <c r="C76">
        <v>706000</v>
      </c>
      <c r="D76" t="s">
        <v>41</v>
      </c>
      <c r="E76" t="s">
        <v>1</v>
      </c>
      <c r="F76" t="s">
        <v>2</v>
      </c>
      <c r="G76" t="s">
        <v>50</v>
      </c>
      <c r="H76" s="122">
        <v>202.1</v>
      </c>
      <c r="I76" s="122">
        <v>0</v>
      </c>
      <c r="J76" s="1"/>
    </row>
    <row r="77" spans="1:10" x14ac:dyDescent="0.25">
      <c r="A77">
        <v>1482</v>
      </c>
      <c r="B77">
        <v>7</v>
      </c>
      <c r="C77">
        <v>706000</v>
      </c>
      <c r="D77" t="s">
        <v>41</v>
      </c>
      <c r="E77" t="s">
        <v>1</v>
      </c>
      <c r="F77" t="s">
        <v>2</v>
      </c>
      <c r="G77" t="s">
        <v>49</v>
      </c>
      <c r="H77" s="122">
        <v>183.2</v>
      </c>
      <c r="I77" s="122">
        <v>0</v>
      </c>
      <c r="J77" s="1"/>
    </row>
    <row r="78" spans="1:10" x14ac:dyDescent="0.25">
      <c r="A78">
        <v>1483</v>
      </c>
      <c r="B78">
        <v>7</v>
      </c>
      <c r="C78">
        <v>706000</v>
      </c>
      <c r="D78" t="s">
        <v>41</v>
      </c>
      <c r="E78" t="s">
        <v>1</v>
      </c>
      <c r="F78" t="s">
        <v>2</v>
      </c>
      <c r="G78" t="s">
        <v>48</v>
      </c>
      <c r="H78" s="122">
        <v>154</v>
      </c>
      <c r="I78" s="122">
        <v>0</v>
      </c>
      <c r="J78" s="1"/>
    </row>
    <row r="79" spans="1:10" x14ac:dyDescent="0.25">
      <c r="A79">
        <v>1484</v>
      </c>
      <c r="B79">
        <v>7</v>
      </c>
      <c r="C79">
        <v>706000</v>
      </c>
      <c r="D79" t="s">
        <v>41</v>
      </c>
      <c r="E79" t="s">
        <v>1</v>
      </c>
      <c r="F79" t="s">
        <v>2</v>
      </c>
      <c r="G79" t="s">
        <v>47</v>
      </c>
      <c r="H79" s="122">
        <v>67.8</v>
      </c>
      <c r="I79" s="122">
        <v>0</v>
      </c>
      <c r="J79" s="1"/>
    </row>
    <row r="80" spans="1:10" x14ac:dyDescent="0.25">
      <c r="A80">
        <v>1485</v>
      </c>
      <c r="B80">
        <v>7</v>
      </c>
      <c r="C80">
        <v>706000</v>
      </c>
      <c r="D80" t="s">
        <v>41</v>
      </c>
      <c r="E80" t="s">
        <v>1</v>
      </c>
      <c r="F80" t="s">
        <v>2</v>
      </c>
      <c r="G80" t="s">
        <v>46</v>
      </c>
      <c r="H80" s="122">
        <v>67.8</v>
      </c>
      <c r="I80" s="122">
        <v>0</v>
      </c>
      <c r="J80" s="1"/>
    </row>
    <row r="81" spans="1:10" x14ac:dyDescent="0.25">
      <c r="A81">
        <v>1486</v>
      </c>
      <c r="B81">
        <v>7</v>
      </c>
      <c r="C81">
        <v>706000</v>
      </c>
      <c r="D81" t="s">
        <v>41</v>
      </c>
      <c r="E81" t="s">
        <v>1</v>
      </c>
      <c r="F81" t="s">
        <v>2</v>
      </c>
      <c r="G81" t="s">
        <v>45</v>
      </c>
      <c r="H81" s="122">
        <v>17</v>
      </c>
      <c r="I81" s="122">
        <v>0</v>
      </c>
      <c r="J81" s="1"/>
    </row>
    <row r="82" spans="1:10" x14ac:dyDescent="0.25">
      <c r="A82">
        <v>1487</v>
      </c>
      <c r="B82">
        <v>7</v>
      </c>
      <c r="C82">
        <v>706000</v>
      </c>
      <c r="D82" t="s">
        <v>41</v>
      </c>
      <c r="E82" t="s">
        <v>1</v>
      </c>
      <c r="F82" t="s">
        <v>2</v>
      </c>
      <c r="G82" t="s">
        <v>44</v>
      </c>
      <c r="H82" s="122">
        <v>237.4</v>
      </c>
      <c r="I82" s="122">
        <v>0</v>
      </c>
      <c r="J82" s="1"/>
    </row>
    <row r="83" spans="1:10" x14ac:dyDescent="0.25">
      <c r="A83">
        <v>1488</v>
      </c>
      <c r="B83">
        <v>7</v>
      </c>
      <c r="C83">
        <v>706000</v>
      </c>
      <c r="D83" t="s">
        <v>41</v>
      </c>
      <c r="E83" t="s">
        <v>1</v>
      </c>
      <c r="F83" t="s">
        <v>2</v>
      </c>
      <c r="G83" t="s">
        <v>43</v>
      </c>
      <c r="H83" s="122">
        <v>155.9</v>
      </c>
      <c r="I83" s="122">
        <v>0</v>
      </c>
      <c r="J83" s="1"/>
    </row>
    <row r="84" spans="1:10" x14ac:dyDescent="0.25">
      <c r="A84">
        <v>1489</v>
      </c>
      <c r="B84">
        <v>7</v>
      </c>
      <c r="C84">
        <v>706000</v>
      </c>
      <c r="D84" t="s">
        <v>41</v>
      </c>
      <c r="E84" t="s">
        <v>1</v>
      </c>
      <c r="F84" t="s">
        <v>2</v>
      </c>
      <c r="G84" t="s">
        <v>42</v>
      </c>
      <c r="H84" s="122">
        <v>245.6</v>
      </c>
      <c r="I84" s="122">
        <v>0</v>
      </c>
      <c r="J84" s="1"/>
    </row>
    <row r="85" spans="1:10" x14ac:dyDescent="0.25">
      <c r="A85">
        <v>1411</v>
      </c>
      <c r="B85">
        <v>7</v>
      </c>
      <c r="C85">
        <v>706000</v>
      </c>
      <c r="D85" t="s">
        <v>41</v>
      </c>
      <c r="E85" t="s">
        <v>332</v>
      </c>
      <c r="F85" t="s">
        <v>2</v>
      </c>
      <c r="G85" t="s">
        <v>337</v>
      </c>
      <c r="H85" s="122">
        <v>2307.5</v>
      </c>
      <c r="I85" s="122">
        <v>0</v>
      </c>
      <c r="J85" s="1"/>
    </row>
    <row r="86" spans="1:10" x14ac:dyDescent="0.25">
      <c r="A86">
        <v>1490</v>
      </c>
      <c r="B86">
        <v>7</v>
      </c>
      <c r="C86">
        <v>706000</v>
      </c>
      <c r="D86" t="s">
        <v>20</v>
      </c>
      <c r="E86" t="s">
        <v>1</v>
      </c>
      <c r="F86" t="s">
        <v>2</v>
      </c>
      <c r="G86" t="s">
        <v>40</v>
      </c>
      <c r="H86" s="122">
        <v>37.799999999999997</v>
      </c>
      <c r="I86" s="122">
        <v>0</v>
      </c>
      <c r="J86" s="1"/>
    </row>
    <row r="87" spans="1:10" x14ac:dyDescent="0.25">
      <c r="A87">
        <v>1491</v>
      </c>
      <c r="B87">
        <v>7</v>
      </c>
      <c r="C87">
        <v>706000</v>
      </c>
      <c r="D87" t="s">
        <v>20</v>
      </c>
      <c r="E87" t="s">
        <v>1</v>
      </c>
      <c r="F87" t="s">
        <v>2</v>
      </c>
      <c r="G87" t="s">
        <v>39</v>
      </c>
      <c r="H87" s="122">
        <v>30</v>
      </c>
      <c r="I87" s="122">
        <v>0</v>
      </c>
      <c r="J87" s="1"/>
    </row>
    <row r="88" spans="1:10" x14ac:dyDescent="0.25">
      <c r="A88">
        <v>1492</v>
      </c>
      <c r="B88">
        <v>7</v>
      </c>
      <c r="C88">
        <v>706000</v>
      </c>
      <c r="D88" t="s">
        <v>20</v>
      </c>
      <c r="E88" t="s">
        <v>1</v>
      </c>
      <c r="F88" t="s">
        <v>2</v>
      </c>
      <c r="G88" t="s">
        <v>38</v>
      </c>
      <c r="H88" s="122">
        <v>220.7</v>
      </c>
      <c r="I88" s="122">
        <v>0</v>
      </c>
      <c r="J88" s="1"/>
    </row>
    <row r="89" spans="1:10" x14ac:dyDescent="0.25">
      <c r="A89">
        <v>1493</v>
      </c>
      <c r="B89">
        <v>7</v>
      </c>
      <c r="C89">
        <v>706000</v>
      </c>
      <c r="D89" t="s">
        <v>20</v>
      </c>
      <c r="E89" t="s">
        <v>1</v>
      </c>
      <c r="F89" t="s">
        <v>2</v>
      </c>
      <c r="G89" t="s">
        <v>37</v>
      </c>
      <c r="H89" s="122">
        <v>151.4</v>
      </c>
      <c r="I89" s="122">
        <v>0</v>
      </c>
      <c r="J89" s="1"/>
    </row>
    <row r="90" spans="1:10" x14ac:dyDescent="0.25">
      <c r="A90">
        <v>1494</v>
      </c>
      <c r="B90">
        <v>7</v>
      </c>
      <c r="C90">
        <v>706000</v>
      </c>
      <c r="D90" t="s">
        <v>20</v>
      </c>
      <c r="E90" t="s">
        <v>1</v>
      </c>
      <c r="F90" t="s">
        <v>2</v>
      </c>
      <c r="G90" t="s">
        <v>36</v>
      </c>
      <c r="H90" s="122">
        <v>45.4</v>
      </c>
      <c r="I90" s="122">
        <v>0</v>
      </c>
      <c r="J90" s="1"/>
    </row>
    <row r="91" spans="1:10" x14ac:dyDescent="0.25">
      <c r="A91">
        <v>1495</v>
      </c>
      <c r="B91">
        <v>7</v>
      </c>
      <c r="C91">
        <v>706000</v>
      </c>
      <c r="D91" t="s">
        <v>20</v>
      </c>
      <c r="E91" t="s">
        <v>1</v>
      </c>
      <c r="F91" t="s">
        <v>2</v>
      </c>
      <c r="G91" t="s">
        <v>35</v>
      </c>
      <c r="H91" s="122">
        <v>45.4</v>
      </c>
      <c r="I91" s="122">
        <v>0</v>
      </c>
      <c r="J91" s="1"/>
    </row>
    <row r="92" spans="1:10" x14ac:dyDescent="0.25">
      <c r="A92">
        <v>1496</v>
      </c>
      <c r="B92">
        <v>7</v>
      </c>
      <c r="C92">
        <v>706000</v>
      </c>
      <c r="D92" t="s">
        <v>20</v>
      </c>
      <c r="E92" t="s">
        <v>1</v>
      </c>
      <c r="F92" t="s">
        <v>2</v>
      </c>
      <c r="G92" t="s">
        <v>34</v>
      </c>
      <c r="H92" s="122">
        <v>30</v>
      </c>
      <c r="I92" s="122">
        <v>0</v>
      </c>
      <c r="J92" s="1"/>
    </row>
    <row r="93" spans="1:10" x14ac:dyDescent="0.25">
      <c r="A93">
        <v>1497</v>
      </c>
      <c r="B93">
        <v>7</v>
      </c>
      <c r="C93">
        <v>706000</v>
      </c>
      <c r="D93" t="s">
        <v>20</v>
      </c>
      <c r="E93" t="s">
        <v>1</v>
      </c>
      <c r="F93" t="s">
        <v>2</v>
      </c>
      <c r="G93" t="s">
        <v>33</v>
      </c>
      <c r="H93" s="122">
        <v>60.8</v>
      </c>
      <c r="I93" s="122">
        <v>0</v>
      </c>
      <c r="J93" s="1"/>
    </row>
    <row r="94" spans="1:10" x14ac:dyDescent="0.25">
      <c r="A94">
        <v>1498</v>
      </c>
      <c r="B94">
        <v>7</v>
      </c>
      <c r="C94">
        <v>706000</v>
      </c>
      <c r="D94" t="s">
        <v>20</v>
      </c>
      <c r="E94" t="s">
        <v>1</v>
      </c>
      <c r="F94" t="s">
        <v>2</v>
      </c>
      <c r="G94" t="s">
        <v>32</v>
      </c>
      <c r="H94" s="122">
        <v>76.2</v>
      </c>
      <c r="I94" s="122">
        <v>0</v>
      </c>
      <c r="J94" s="1"/>
    </row>
    <row r="95" spans="1:10" x14ac:dyDescent="0.25">
      <c r="A95">
        <v>1499</v>
      </c>
      <c r="B95">
        <v>7</v>
      </c>
      <c r="C95">
        <v>706000</v>
      </c>
      <c r="D95" t="s">
        <v>20</v>
      </c>
      <c r="E95" t="s">
        <v>1</v>
      </c>
      <c r="F95" t="s">
        <v>2</v>
      </c>
      <c r="G95" t="s">
        <v>31</v>
      </c>
      <c r="H95" s="122">
        <v>151.6</v>
      </c>
      <c r="I95" s="122">
        <v>0</v>
      </c>
      <c r="J95" s="1"/>
    </row>
    <row r="96" spans="1:10" x14ac:dyDescent="0.25">
      <c r="A96">
        <v>1500</v>
      </c>
      <c r="B96">
        <v>7</v>
      </c>
      <c r="C96">
        <v>706000</v>
      </c>
      <c r="D96" t="s">
        <v>20</v>
      </c>
      <c r="E96" t="s">
        <v>1</v>
      </c>
      <c r="F96" t="s">
        <v>2</v>
      </c>
      <c r="G96" t="s">
        <v>30</v>
      </c>
      <c r="H96" s="122">
        <v>197.2</v>
      </c>
      <c r="I96" s="122">
        <v>0</v>
      </c>
      <c r="J96" s="1"/>
    </row>
    <row r="97" spans="1:10" x14ac:dyDescent="0.25">
      <c r="A97">
        <v>1501</v>
      </c>
      <c r="B97">
        <v>7</v>
      </c>
      <c r="C97">
        <v>706000</v>
      </c>
      <c r="D97" t="s">
        <v>20</v>
      </c>
      <c r="E97" t="s">
        <v>1</v>
      </c>
      <c r="F97" t="s">
        <v>2</v>
      </c>
      <c r="G97" t="s">
        <v>29</v>
      </c>
      <c r="H97" s="122">
        <v>60.8</v>
      </c>
      <c r="I97" s="122">
        <v>0</v>
      </c>
      <c r="J97" s="1"/>
    </row>
    <row r="98" spans="1:10" x14ac:dyDescent="0.25">
      <c r="A98">
        <v>1502</v>
      </c>
      <c r="B98">
        <v>7</v>
      </c>
      <c r="C98">
        <v>706000</v>
      </c>
      <c r="D98" t="s">
        <v>20</v>
      </c>
      <c r="E98" t="s">
        <v>1</v>
      </c>
      <c r="F98" t="s">
        <v>2</v>
      </c>
      <c r="G98" t="s">
        <v>28</v>
      </c>
      <c r="H98" s="122">
        <v>76.2</v>
      </c>
      <c r="I98" s="122">
        <v>0</v>
      </c>
      <c r="J98" s="1"/>
    </row>
    <row r="99" spans="1:10" x14ac:dyDescent="0.25">
      <c r="A99">
        <v>1503</v>
      </c>
      <c r="B99">
        <v>7</v>
      </c>
      <c r="C99">
        <v>706000</v>
      </c>
      <c r="D99" t="s">
        <v>20</v>
      </c>
      <c r="E99" t="s">
        <v>1</v>
      </c>
      <c r="F99" t="s">
        <v>2</v>
      </c>
      <c r="G99" t="s">
        <v>27</v>
      </c>
      <c r="H99" s="122">
        <v>279.10000000000002</v>
      </c>
      <c r="I99" s="122">
        <v>0</v>
      </c>
      <c r="J99" s="1"/>
    </row>
    <row r="100" spans="1:10" x14ac:dyDescent="0.25">
      <c r="A100">
        <v>1504</v>
      </c>
      <c r="B100">
        <v>7</v>
      </c>
      <c r="C100">
        <v>706000</v>
      </c>
      <c r="D100" t="s">
        <v>20</v>
      </c>
      <c r="E100" t="s">
        <v>1</v>
      </c>
      <c r="F100" t="s">
        <v>2</v>
      </c>
      <c r="G100" t="s">
        <v>26</v>
      </c>
      <c r="H100" s="122">
        <v>168.6</v>
      </c>
      <c r="I100" s="122">
        <v>0</v>
      </c>
      <c r="J100" s="1"/>
    </row>
    <row r="101" spans="1:10" x14ac:dyDescent="0.25">
      <c r="A101">
        <v>1505</v>
      </c>
      <c r="B101">
        <v>7</v>
      </c>
      <c r="C101">
        <v>706000</v>
      </c>
      <c r="D101" t="s">
        <v>20</v>
      </c>
      <c r="E101" t="s">
        <v>1</v>
      </c>
      <c r="F101" t="s">
        <v>2</v>
      </c>
      <c r="G101" t="s">
        <v>25</v>
      </c>
      <c r="H101" s="122">
        <v>67.8</v>
      </c>
      <c r="I101" s="122">
        <v>0</v>
      </c>
      <c r="J101" s="1"/>
    </row>
    <row r="102" spans="1:10" x14ac:dyDescent="0.25">
      <c r="A102">
        <v>1506</v>
      </c>
      <c r="B102">
        <v>7</v>
      </c>
      <c r="C102">
        <v>706000</v>
      </c>
      <c r="D102" t="s">
        <v>20</v>
      </c>
      <c r="E102" t="s">
        <v>1</v>
      </c>
      <c r="F102" t="s">
        <v>2</v>
      </c>
      <c r="G102" t="s">
        <v>24</v>
      </c>
      <c r="H102" s="122">
        <v>7.5</v>
      </c>
      <c r="I102" s="122">
        <v>0</v>
      </c>
      <c r="J102" s="1"/>
    </row>
    <row r="103" spans="1:10" x14ac:dyDescent="0.25">
      <c r="A103">
        <v>1507</v>
      </c>
      <c r="B103">
        <v>7</v>
      </c>
      <c r="C103">
        <v>706000</v>
      </c>
      <c r="D103" t="s">
        <v>20</v>
      </c>
      <c r="E103" t="s">
        <v>1</v>
      </c>
      <c r="F103" t="s">
        <v>2</v>
      </c>
      <c r="G103" t="s">
        <v>23</v>
      </c>
      <c r="H103" s="122">
        <v>107</v>
      </c>
      <c r="I103" s="122">
        <v>0</v>
      </c>
      <c r="J103" s="1"/>
    </row>
    <row r="104" spans="1:10" x14ac:dyDescent="0.25">
      <c r="A104">
        <v>1508</v>
      </c>
      <c r="B104">
        <v>7</v>
      </c>
      <c r="C104">
        <v>706000</v>
      </c>
      <c r="D104" t="s">
        <v>20</v>
      </c>
      <c r="E104" t="s">
        <v>1</v>
      </c>
      <c r="F104" t="s">
        <v>2</v>
      </c>
      <c r="G104" t="s">
        <v>22</v>
      </c>
      <c r="H104" s="122">
        <v>129.9</v>
      </c>
      <c r="I104" s="122">
        <v>0</v>
      </c>
      <c r="J104" s="1"/>
    </row>
    <row r="105" spans="1:10" x14ac:dyDescent="0.25">
      <c r="A105">
        <v>1509</v>
      </c>
      <c r="B105">
        <v>7</v>
      </c>
      <c r="C105">
        <v>706000</v>
      </c>
      <c r="D105" t="s">
        <v>20</v>
      </c>
      <c r="E105" t="s">
        <v>1</v>
      </c>
      <c r="F105" t="s">
        <v>2</v>
      </c>
      <c r="G105" t="s">
        <v>21</v>
      </c>
      <c r="H105" s="122">
        <v>86.7</v>
      </c>
      <c r="I105" s="122">
        <v>0</v>
      </c>
      <c r="J105" s="1"/>
    </row>
    <row r="106" spans="1:10" x14ac:dyDescent="0.25">
      <c r="A106">
        <v>1510</v>
      </c>
      <c r="B106">
        <v>7</v>
      </c>
      <c r="C106">
        <v>706000</v>
      </c>
      <c r="D106" t="s">
        <v>10</v>
      </c>
      <c r="E106" t="s">
        <v>1</v>
      </c>
      <c r="F106" t="s">
        <v>2</v>
      </c>
      <c r="G106" t="s">
        <v>19</v>
      </c>
      <c r="H106" s="122">
        <v>297</v>
      </c>
      <c r="I106" s="122">
        <v>0</v>
      </c>
      <c r="J106" s="1"/>
    </row>
    <row r="107" spans="1:10" x14ac:dyDescent="0.25">
      <c r="A107">
        <v>1511</v>
      </c>
      <c r="B107">
        <v>7</v>
      </c>
      <c r="C107">
        <v>706000</v>
      </c>
      <c r="D107" t="s">
        <v>10</v>
      </c>
      <c r="E107" t="s">
        <v>1</v>
      </c>
      <c r="F107" t="s">
        <v>2</v>
      </c>
      <c r="G107" t="s">
        <v>18</v>
      </c>
      <c r="H107" s="122">
        <v>60.8</v>
      </c>
      <c r="I107" s="122">
        <v>0</v>
      </c>
      <c r="J107" s="1"/>
    </row>
    <row r="108" spans="1:10" x14ac:dyDescent="0.25">
      <c r="A108">
        <v>1512</v>
      </c>
      <c r="B108">
        <v>7</v>
      </c>
      <c r="C108">
        <v>706000</v>
      </c>
      <c r="D108" t="s">
        <v>10</v>
      </c>
      <c r="E108" t="s">
        <v>1</v>
      </c>
      <c r="F108" t="s">
        <v>2</v>
      </c>
      <c r="G108" t="s">
        <v>17</v>
      </c>
      <c r="H108" s="122">
        <v>15.4</v>
      </c>
      <c r="I108" s="122">
        <v>0</v>
      </c>
      <c r="J108" s="1"/>
    </row>
    <row r="109" spans="1:10" x14ac:dyDescent="0.25">
      <c r="A109">
        <v>1513</v>
      </c>
      <c r="B109">
        <v>7</v>
      </c>
      <c r="C109">
        <v>706000</v>
      </c>
      <c r="D109" t="s">
        <v>10</v>
      </c>
      <c r="E109" t="s">
        <v>1</v>
      </c>
      <c r="F109" t="s">
        <v>2</v>
      </c>
      <c r="G109" t="s">
        <v>16</v>
      </c>
      <c r="H109" s="122">
        <v>129.4</v>
      </c>
      <c r="I109" s="122">
        <v>0</v>
      </c>
      <c r="J109" s="1"/>
    </row>
    <row r="110" spans="1:10" x14ac:dyDescent="0.25">
      <c r="A110">
        <v>1514</v>
      </c>
      <c r="B110">
        <v>7</v>
      </c>
      <c r="C110">
        <v>706000</v>
      </c>
      <c r="D110" t="s">
        <v>10</v>
      </c>
      <c r="E110" t="s">
        <v>1</v>
      </c>
      <c r="F110" t="s">
        <v>2</v>
      </c>
      <c r="G110" t="s">
        <v>15</v>
      </c>
      <c r="H110" s="122">
        <v>126.3</v>
      </c>
      <c r="I110" s="122">
        <v>0</v>
      </c>
      <c r="J110" s="1"/>
    </row>
    <row r="111" spans="1:10" x14ac:dyDescent="0.25">
      <c r="A111">
        <v>1515</v>
      </c>
      <c r="B111">
        <v>7</v>
      </c>
      <c r="C111">
        <v>706000</v>
      </c>
      <c r="D111" t="s">
        <v>10</v>
      </c>
      <c r="E111" t="s">
        <v>1</v>
      </c>
      <c r="F111" t="s">
        <v>2</v>
      </c>
      <c r="G111" t="s">
        <v>14</v>
      </c>
      <c r="H111" s="122">
        <v>61.6</v>
      </c>
      <c r="I111" s="122">
        <v>0</v>
      </c>
      <c r="J111" s="1"/>
    </row>
    <row r="112" spans="1:10" x14ac:dyDescent="0.25">
      <c r="A112">
        <v>1516</v>
      </c>
      <c r="B112">
        <v>7</v>
      </c>
      <c r="C112">
        <v>706000</v>
      </c>
      <c r="D112" t="s">
        <v>10</v>
      </c>
      <c r="E112" t="s">
        <v>1</v>
      </c>
      <c r="F112" t="s">
        <v>2</v>
      </c>
      <c r="G112" t="s">
        <v>13</v>
      </c>
      <c r="H112" s="122">
        <v>60.8</v>
      </c>
      <c r="I112" s="122">
        <v>0</v>
      </c>
      <c r="J112" s="1"/>
    </row>
    <row r="113" spans="1:10" x14ac:dyDescent="0.25">
      <c r="A113">
        <v>1517</v>
      </c>
      <c r="B113">
        <v>7</v>
      </c>
      <c r="C113">
        <v>706000</v>
      </c>
      <c r="D113" t="s">
        <v>10</v>
      </c>
      <c r="E113" t="s">
        <v>1</v>
      </c>
      <c r="F113" t="s">
        <v>2</v>
      </c>
      <c r="G113" t="s">
        <v>12</v>
      </c>
      <c r="H113" s="122">
        <v>91.6</v>
      </c>
      <c r="I113" s="122">
        <v>0</v>
      </c>
      <c r="J113" s="1"/>
    </row>
    <row r="114" spans="1:10" x14ac:dyDescent="0.25">
      <c r="A114">
        <v>1518</v>
      </c>
      <c r="B114">
        <v>7</v>
      </c>
      <c r="C114">
        <v>706000</v>
      </c>
      <c r="D114" t="s">
        <v>10</v>
      </c>
      <c r="E114" t="s">
        <v>1</v>
      </c>
      <c r="F114" t="s">
        <v>2</v>
      </c>
      <c r="G114" t="s">
        <v>11</v>
      </c>
      <c r="H114" s="122">
        <v>30.8</v>
      </c>
      <c r="I114" s="122">
        <v>0</v>
      </c>
      <c r="J114" s="1"/>
    </row>
    <row r="115" spans="1:10" x14ac:dyDescent="0.25">
      <c r="A115">
        <v>1519</v>
      </c>
      <c r="B115">
        <v>7</v>
      </c>
      <c r="C115">
        <v>706000</v>
      </c>
      <c r="D115" t="s">
        <v>0</v>
      </c>
      <c r="E115" t="s">
        <v>1</v>
      </c>
      <c r="F115" t="s">
        <v>2</v>
      </c>
      <c r="G115" t="s">
        <v>9</v>
      </c>
      <c r="H115" s="122">
        <v>46.2</v>
      </c>
      <c r="I115" s="122">
        <v>0</v>
      </c>
      <c r="J115" s="1"/>
    </row>
    <row r="116" spans="1:10" x14ac:dyDescent="0.25">
      <c r="A116">
        <v>1520</v>
      </c>
      <c r="B116">
        <v>7</v>
      </c>
      <c r="C116">
        <v>706000</v>
      </c>
      <c r="D116" t="s">
        <v>0</v>
      </c>
      <c r="E116" t="s">
        <v>1</v>
      </c>
      <c r="F116" t="s">
        <v>2</v>
      </c>
      <c r="G116" t="s">
        <v>8</v>
      </c>
      <c r="H116" s="122">
        <v>77</v>
      </c>
      <c r="I116" s="122">
        <v>0</v>
      </c>
      <c r="J116" s="1"/>
    </row>
    <row r="117" spans="1:10" x14ac:dyDescent="0.25">
      <c r="A117">
        <v>1521</v>
      </c>
      <c r="B117">
        <v>7</v>
      </c>
      <c r="C117">
        <v>706000</v>
      </c>
      <c r="D117" t="s">
        <v>0</v>
      </c>
      <c r="E117" t="s">
        <v>1</v>
      </c>
      <c r="F117" t="s">
        <v>2</v>
      </c>
      <c r="G117" t="s">
        <v>7</v>
      </c>
      <c r="H117" s="122">
        <v>30</v>
      </c>
      <c r="I117" s="122">
        <v>0</v>
      </c>
      <c r="J117" s="1"/>
    </row>
    <row r="118" spans="1:10" x14ac:dyDescent="0.25">
      <c r="A118">
        <v>1522</v>
      </c>
      <c r="B118">
        <v>7</v>
      </c>
      <c r="C118">
        <v>706000</v>
      </c>
      <c r="D118" t="s">
        <v>0</v>
      </c>
      <c r="E118" t="s">
        <v>1</v>
      </c>
      <c r="F118" t="s">
        <v>2</v>
      </c>
      <c r="G118" t="s">
        <v>4</v>
      </c>
      <c r="H118" s="122">
        <v>60.8</v>
      </c>
      <c r="I118" s="122">
        <v>0</v>
      </c>
      <c r="J118" s="1"/>
    </row>
    <row r="119" spans="1:10" x14ac:dyDescent="0.25">
      <c r="A119">
        <v>1523</v>
      </c>
      <c r="B119">
        <v>7</v>
      </c>
      <c r="C119">
        <v>706000</v>
      </c>
      <c r="D119" t="s">
        <v>0</v>
      </c>
      <c r="E119" t="s">
        <v>1</v>
      </c>
      <c r="F119" t="s">
        <v>2</v>
      </c>
      <c r="G119" t="s">
        <v>5</v>
      </c>
      <c r="H119" s="122">
        <v>30.8</v>
      </c>
      <c r="I119" s="122">
        <v>0</v>
      </c>
      <c r="J119" s="1"/>
    </row>
    <row r="120" spans="1:10" x14ac:dyDescent="0.25">
      <c r="A120">
        <v>1524</v>
      </c>
      <c r="B120">
        <v>7</v>
      </c>
      <c r="C120">
        <v>706000</v>
      </c>
      <c r="D120" t="s">
        <v>0</v>
      </c>
      <c r="E120" t="s">
        <v>1</v>
      </c>
      <c r="F120" t="s">
        <v>2</v>
      </c>
      <c r="G120" t="s">
        <v>6</v>
      </c>
      <c r="H120" s="122">
        <v>0</v>
      </c>
      <c r="I120" s="122">
        <v>30</v>
      </c>
      <c r="J120" s="1"/>
    </row>
    <row r="121" spans="1:10" x14ac:dyDescent="0.25">
      <c r="A121">
        <v>1525</v>
      </c>
      <c r="B121">
        <v>7</v>
      </c>
      <c r="C121">
        <v>706000</v>
      </c>
      <c r="D121" t="s">
        <v>0</v>
      </c>
      <c r="E121" t="s">
        <v>1</v>
      </c>
      <c r="F121" t="s">
        <v>2</v>
      </c>
      <c r="G121" t="s">
        <v>3</v>
      </c>
      <c r="H121" s="122">
        <v>107</v>
      </c>
      <c r="I121" s="122">
        <v>0</v>
      </c>
      <c r="J121" s="1"/>
    </row>
    <row r="122" spans="1:10" x14ac:dyDescent="0.25">
      <c r="A122">
        <v>1412</v>
      </c>
      <c r="B122">
        <v>7</v>
      </c>
      <c r="C122">
        <v>706000</v>
      </c>
      <c r="D122" t="s">
        <v>0</v>
      </c>
      <c r="E122" t="s">
        <v>332</v>
      </c>
      <c r="F122" t="s">
        <v>2</v>
      </c>
      <c r="G122" t="s">
        <v>336</v>
      </c>
      <c r="H122" s="122">
        <v>1621.3</v>
      </c>
      <c r="I122" s="122">
        <v>0</v>
      </c>
      <c r="J122" s="1"/>
    </row>
    <row r="123" spans="1:10" x14ac:dyDescent="0.25">
      <c r="A123">
        <v>1413</v>
      </c>
      <c r="B123">
        <v>7</v>
      </c>
      <c r="C123">
        <v>706000</v>
      </c>
      <c r="D123" t="s">
        <v>0</v>
      </c>
      <c r="E123" t="s">
        <v>332</v>
      </c>
      <c r="F123" t="s">
        <v>2</v>
      </c>
      <c r="G123" t="s">
        <v>335</v>
      </c>
      <c r="H123" s="122">
        <v>897.55</v>
      </c>
      <c r="I123" s="122">
        <v>0</v>
      </c>
      <c r="J123" s="1"/>
    </row>
    <row r="124" spans="1:10" x14ac:dyDescent="0.25">
      <c r="A124">
        <v>1415</v>
      </c>
      <c r="B124">
        <v>7</v>
      </c>
      <c r="C124">
        <v>706000</v>
      </c>
      <c r="D124" t="s">
        <v>382</v>
      </c>
      <c r="E124" t="s">
        <v>332</v>
      </c>
      <c r="F124" t="s">
        <v>2</v>
      </c>
      <c r="G124" t="s">
        <v>333</v>
      </c>
      <c r="H124" s="122">
        <v>30</v>
      </c>
      <c r="I124" s="122">
        <v>0</v>
      </c>
      <c r="J124" s="1"/>
    </row>
    <row r="125" spans="1:10" x14ac:dyDescent="0.25">
      <c r="A125">
        <v>1414</v>
      </c>
      <c r="B125">
        <v>7</v>
      </c>
      <c r="C125">
        <v>706000</v>
      </c>
      <c r="D125" t="s">
        <v>382</v>
      </c>
      <c r="E125" t="s">
        <v>332</v>
      </c>
      <c r="F125" t="s">
        <v>2</v>
      </c>
      <c r="G125" t="s">
        <v>334</v>
      </c>
      <c r="H125" s="122">
        <v>61.6</v>
      </c>
      <c r="I125" s="122">
        <v>0</v>
      </c>
      <c r="J125" s="1"/>
    </row>
    <row r="126" spans="1:10" ht="15.75" x14ac:dyDescent="0.25">
      <c r="G126" s="121" t="str">
        <f>CONCATENATE("Compte ",C125)</f>
        <v>Compte 706000</v>
      </c>
      <c r="H126" s="123">
        <f>SUM(H7:H125)</f>
        <v>40657.150000000023</v>
      </c>
      <c r="I126" s="123">
        <f>SUM(I7:I125)</f>
        <v>30</v>
      </c>
      <c r="J126" s="1"/>
    </row>
    <row r="127" spans="1:10" x14ac:dyDescent="0.25">
      <c r="B127">
        <v>7</v>
      </c>
      <c r="C127">
        <v>706100</v>
      </c>
      <c r="G127" t="s">
        <v>436</v>
      </c>
      <c r="H127" s="122">
        <v>442.2</v>
      </c>
      <c r="J127" s="1"/>
    </row>
    <row r="128" spans="1:10" x14ac:dyDescent="0.25">
      <c r="B128">
        <v>7</v>
      </c>
      <c r="C128">
        <v>706100</v>
      </c>
      <c r="G128" t="s">
        <v>434</v>
      </c>
      <c r="I128" s="122">
        <v>571.5</v>
      </c>
      <c r="J128" s="1"/>
    </row>
    <row r="129" spans="1:10" ht="15.75" x14ac:dyDescent="0.25">
      <c r="G129" s="121" t="str">
        <f>CONCATENATE("Compte ",C128)</f>
        <v>Compte 706100</v>
      </c>
      <c r="H129" s="123">
        <f>SUM(H127:H128)</f>
        <v>442.2</v>
      </c>
      <c r="I129" s="123">
        <f>SUM(I127:I128)</f>
        <v>571.5</v>
      </c>
      <c r="J129" s="1"/>
    </row>
    <row r="130" spans="1:10" x14ac:dyDescent="0.25">
      <c r="B130">
        <v>7</v>
      </c>
      <c r="C130">
        <v>706200</v>
      </c>
      <c r="G130" t="s">
        <v>405</v>
      </c>
      <c r="I130" s="122">
        <v>305.60000000000002</v>
      </c>
      <c r="J130" s="1"/>
    </row>
    <row r="131" spans="1:10" x14ac:dyDescent="0.25">
      <c r="B131">
        <v>7</v>
      </c>
      <c r="C131">
        <v>706200</v>
      </c>
      <c r="G131" t="s">
        <v>404</v>
      </c>
      <c r="H131" s="122">
        <v>289.60000000000002</v>
      </c>
      <c r="J131" s="1"/>
    </row>
    <row r="132" spans="1:10" ht="15.75" x14ac:dyDescent="0.25">
      <c r="G132" s="121" t="str">
        <f>CONCATENATE("Compte ",C131)</f>
        <v>Compte 706200</v>
      </c>
      <c r="H132" s="123">
        <f>SUM(H130:H131)</f>
        <v>289.60000000000002</v>
      </c>
      <c r="I132" s="123">
        <f>SUM(I130:I131)</f>
        <v>305.60000000000002</v>
      </c>
      <c r="J132" s="1"/>
    </row>
    <row r="133" spans="1:10" ht="15.75" x14ac:dyDescent="0.25">
      <c r="B133">
        <v>7</v>
      </c>
      <c r="C133" s="117">
        <v>758000</v>
      </c>
      <c r="G133" t="s">
        <v>457</v>
      </c>
      <c r="H133" s="122">
        <v>0.09</v>
      </c>
      <c r="I133" s="122">
        <v>0</v>
      </c>
    </row>
    <row r="134" spans="1:10" ht="15.75" x14ac:dyDescent="0.25">
      <c r="C134" s="117"/>
      <c r="G134" s="121" t="str">
        <f>CONCATENATE("Compte ",C133)</f>
        <v>Compte 758000</v>
      </c>
      <c r="H134" s="123">
        <f>SUM(H133:H133)</f>
        <v>0.09</v>
      </c>
      <c r="I134" s="123">
        <f>SUM(I133:I133)</f>
        <v>0</v>
      </c>
    </row>
    <row r="135" spans="1:10" ht="15.75" x14ac:dyDescent="0.25">
      <c r="B135">
        <v>7</v>
      </c>
      <c r="C135" s="117">
        <v>768000</v>
      </c>
      <c r="G135" t="s">
        <v>438</v>
      </c>
      <c r="H135" s="122">
        <v>770.22</v>
      </c>
    </row>
    <row r="136" spans="1:10" ht="15.75" x14ac:dyDescent="0.25">
      <c r="C136" s="117"/>
      <c r="G136" s="121" t="str">
        <f>CONCATENATE("Compte ",C135)</f>
        <v>Compte 768000</v>
      </c>
      <c r="H136" s="123">
        <f>SUM(H135:H135)</f>
        <v>770.22</v>
      </c>
      <c r="I136" s="123">
        <f>SUM(I135:I135)</f>
        <v>0</v>
      </c>
    </row>
    <row r="137" spans="1:10" x14ac:dyDescent="0.25">
      <c r="A137">
        <v>599</v>
      </c>
      <c r="B137">
        <v>6</v>
      </c>
      <c r="C137">
        <v>60640000</v>
      </c>
      <c r="D137">
        <v>20160017</v>
      </c>
      <c r="E137" t="s">
        <v>63</v>
      </c>
      <c r="F137" t="s">
        <v>230</v>
      </c>
      <c r="G137" t="s">
        <v>238</v>
      </c>
      <c r="H137" s="122">
        <v>0</v>
      </c>
      <c r="I137" s="122">
        <v>115.2</v>
      </c>
      <c r="J137" s="1"/>
    </row>
    <row r="138" spans="1:10" x14ac:dyDescent="0.25">
      <c r="A138">
        <v>601</v>
      </c>
      <c r="B138">
        <v>6</v>
      </c>
      <c r="C138">
        <v>60640000</v>
      </c>
      <c r="D138">
        <v>20160017</v>
      </c>
      <c r="E138" t="s">
        <v>63</v>
      </c>
      <c r="F138" t="s">
        <v>230</v>
      </c>
      <c r="G138" t="s">
        <v>231</v>
      </c>
      <c r="H138" s="122">
        <v>0</v>
      </c>
      <c r="I138" s="122">
        <v>15.48</v>
      </c>
      <c r="J138" s="1"/>
    </row>
    <row r="139" spans="1:10" x14ac:dyDescent="0.25">
      <c r="A139">
        <v>600</v>
      </c>
      <c r="B139">
        <v>6</v>
      </c>
      <c r="C139">
        <v>60640000</v>
      </c>
      <c r="D139">
        <v>20160017</v>
      </c>
      <c r="E139" t="s">
        <v>63</v>
      </c>
      <c r="F139" t="s">
        <v>230</v>
      </c>
      <c r="G139" t="s">
        <v>237</v>
      </c>
      <c r="H139" s="122">
        <v>0</v>
      </c>
      <c r="I139" s="122">
        <v>333</v>
      </c>
      <c r="J139" s="1"/>
    </row>
    <row r="140" spans="1:10" x14ac:dyDescent="0.25">
      <c r="A140">
        <v>604</v>
      </c>
      <c r="B140">
        <v>6</v>
      </c>
      <c r="C140">
        <v>60640000</v>
      </c>
      <c r="D140">
        <v>20160022</v>
      </c>
      <c r="E140" t="s">
        <v>63</v>
      </c>
      <c r="F140" t="s">
        <v>225</v>
      </c>
      <c r="G140" t="s">
        <v>234</v>
      </c>
      <c r="H140" s="122">
        <v>0</v>
      </c>
      <c r="I140" s="122">
        <v>15.9</v>
      </c>
      <c r="J140" s="1"/>
    </row>
    <row r="141" spans="1:10" x14ac:dyDescent="0.25">
      <c r="A141">
        <v>603</v>
      </c>
      <c r="B141">
        <v>6</v>
      </c>
      <c r="C141">
        <v>60640000</v>
      </c>
      <c r="D141">
        <v>20160022</v>
      </c>
      <c r="E141" t="s">
        <v>63</v>
      </c>
      <c r="F141" t="s">
        <v>225</v>
      </c>
      <c r="G141" t="s">
        <v>235</v>
      </c>
      <c r="H141" s="122">
        <v>0</v>
      </c>
      <c r="I141" s="122">
        <v>10.75</v>
      </c>
      <c r="J141" s="1"/>
    </row>
    <row r="142" spans="1:10" x14ac:dyDescent="0.25">
      <c r="A142">
        <v>605</v>
      </c>
      <c r="B142">
        <v>6</v>
      </c>
      <c r="C142">
        <v>60640000</v>
      </c>
      <c r="D142">
        <v>20160022</v>
      </c>
      <c r="E142" t="s">
        <v>63</v>
      </c>
      <c r="F142" t="s">
        <v>225</v>
      </c>
      <c r="G142" t="s">
        <v>233</v>
      </c>
      <c r="H142" s="122">
        <v>0</v>
      </c>
      <c r="I142" s="122">
        <v>10.9</v>
      </c>
      <c r="J142" s="1"/>
    </row>
    <row r="143" spans="1:10" x14ac:dyDescent="0.25">
      <c r="A143">
        <v>602</v>
      </c>
      <c r="B143">
        <v>6</v>
      </c>
      <c r="C143">
        <v>60640000</v>
      </c>
      <c r="D143">
        <v>20160022</v>
      </c>
      <c r="E143" t="s">
        <v>63</v>
      </c>
      <c r="F143" t="s">
        <v>225</v>
      </c>
      <c r="G143" t="s">
        <v>236</v>
      </c>
      <c r="H143" s="122">
        <v>0</v>
      </c>
      <c r="I143" s="122">
        <v>18.899999999999999</v>
      </c>
      <c r="J143" s="1"/>
    </row>
    <row r="144" spans="1:10" x14ac:dyDescent="0.25">
      <c r="A144">
        <v>607</v>
      </c>
      <c r="B144">
        <v>6</v>
      </c>
      <c r="C144">
        <v>60640000</v>
      </c>
      <c r="D144">
        <v>20160025</v>
      </c>
      <c r="E144" t="s">
        <v>63</v>
      </c>
      <c r="F144" t="s">
        <v>230</v>
      </c>
      <c r="G144" t="s">
        <v>231</v>
      </c>
      <c r="H144" s="122">
        <v>0</v>
      </c>
      <c r="I144" s="122">
        <v>9.5399999999999991</v>
      </c>
      <c r="J144" s="1"/>
    </row>
    <row r="145" spans="1:10" x14ac:dyDescent="0.25">
      <c r="A145">
        <v>606</v>
      </c>
      <c r="B145">
        <v>6</v>
      </c>
      <c r="C145">
        <v>60640000</v>
      </c>
      <c r="D145">
        <v>20160025</v>
      </c>
      <c r="E145" t="s">
        <v>63</v>
      </c>
      <c r="F145" t="s">
        <v>230</v>
      </c>
      <c r="G145" t="s">
        <v>232</v>
      </c>
      <c r="H145" s="122">
        <v>0</v>
      </c>
      <c r="I145" s="122">
        <v>642</v>
      </c>
      <c r="J145" s="1"/>
    </row>
    <row r="146" spans="1:10" x14ac:dyDescent="0.25">
      <c r="A146">
        <v>609</v>
      </c>
      <c r="B146">
        <v>6</v>
      </c>
      <c r="C146">
        <v>60640000</v>
      </c>
      <c r="D146">
        <v>20160044</v>
      </c>
      <c r="E146" t="s">
        <v>63</v>
      </c>
      <c r="F146" t="s">
        <v>220</v>
      </c>
      <c r="G146" t="s">
        <v>228</v>
      </c>
      <c r="H146" s="122">
        <v>0</v>
      </c>
      <c r="I146" s="122">
        <v>5.97</v>
      </c>
      <c r="J146" s="1"/>
    </row>
    <row r="147" spans="1:10" x14ac:dyDescent="0.25">
      <c r="A147">
        <v>608</v>
      </c>
      <c r="B147">
        <v>6</v>
      </c>
      <c r="C147">
        <v>60640000</v>
      </c>
      <c r="D147">
        <v>20160044</v>
      </c>
      <c r="E147" t="s">
        <v>63</v>
      </c>
      <c r="F147" t="s">
        <v>220</v>
      </c>
      <c r="G147" t="s">
        <v>229</v>
      </c>
      <c r="H147" s="122">
        <v>0</v>
      </c>
      <c r="I147" s="122">
        <v>1.96</v>
      </c>
      <c r="J147" s="1"/>
    </row>
    <row r="148" spans="1:10" x14ac:dyDescent="0.25">
      <c r="A148">
        <v>611</v>
      </c>
      <c r="B148">
        <v>6</v>
      </c>
      <c r="C148">
        <v>60640000</v>
      </c>
      <c r="D148">
        <v>20160050</v>
      </c>
      <c r="E148" t="s">
        <v>63</v>
      </c>
      <c r="F148" t="s">
        <v>225</v>
      </c>
      <c r="G148" t="s">
        <v>226</v>
      </c>
      <c r="H148" s="122">
        <v>0</v>
      </c>
      <c r="I148" s="122">
        <v>20.05</v>
      </c>
      <c r="J148" s="1"/>
    </row>
    <row r="149" spans="1:10" x14ac:dyDescent="0.25">
      <c r="A149">
        <v>610</v>
      </c>
      <c r="B149">
        <v>6</v>
      </c>
      <c r="C149">
        <v>60640000</v>
      </c>
      <c r="D149">
        <v>20160050</v>
      </c>
      <c r="E149" t="s">
        <v>63</v>
      </c>
      <c r="F149" t="s">
        <v>225</v>
      </c>
      <c r="G149" t="s">
        <v>227</v>
      </c>
      <c r="H149" s="122">
        <v>0</v>
      </c>
      <c r="I149" s="122">
        <v>36.92</v>
      </c>
      <c r="J149" s="1"/>
    </row>
    <row r="150" spans="1:10" ht="15.75" x14ac:dyDescent="0.25">
      <c r="G150" s="121" t="str">
        <f>CONCATENATE("Compte ",C149)</f>
        <v>Compte 60640000</v>
      </c>
      <c r="H150" s="123">
        <f>SUM(H137:H149)</f>
        <v>0</v>
      </c>
      <c r="I150" s="123">
        <f>SUM(I137:I149)</f>
        <v>1236.5700000000002</v>
      </c>
      <c r="J150" s="1"/>
    </row>
    <row r="151" spans="1:10" x14ac:dyDescent="0.25">
      <c r="A151">
        <v>612</v>
      </c>
      <c r="B151">
        <v>6</v>
      </c>
      <c r="C151">
        <v>60641000</v>
      </c>
      <c r="D151">
        <v>20160028</v>
      </c>
      <c r="E151" t="s">
        <v>63</v>
      </c>
      <c r="F151" t="s">
        <v>223</v>
      </c>
      <c r="G151" t="s">
        <v>224</v>
      </c>
      <c r="H151" s="122">
        <v>0</v>
      </c>
      <c r="I151" s="122">
        <v>1056</v>
      </c>
      <c r="J151" s="1"/>
    </row>
    <row r="152" spans="1:10" ht="15.75" x14ac:dyDescent="0.25">
      <c r="G152" s="121" t="str">
        <f>CONCATENATE("Compte ",C151)</f>
        <v>Compte 60641000</v>
      </c>
      <c r="H152" s="123">
        <f>SUM(H151:H151)</f>
        <v>0</v>
      </c>
      <c r="I152" s="123">
        <f>SUM(I151:I151)</f>
        <v>1056</v>
      </c>
      <c r="J152" s="1"/>
    </row>
    <row r="153" spans="1:10" x14ac:dyDescent="0.25">
      <c r="A153">
        <v>613</v>
      </c>
      <c r="B153">
        <v>6</v>
      </c>
      <c r="C153">
        <v>60650000</v>
      </c>
      <c r="D153">
        <v>20160003</v>
      </c>
      <c r="E153" t="s">
        <v>63</v>
      </c>
      <c r="F153" t="s">
        <v>213</v>
      </c>
      <c r="G153" t="s">
        <v>222</v>
      </c>
      <c r="H153" s="122">
        <v>0</v>
      </c>
      <c r="I153" s="122">
        <v>84.95</v>
      </c>
      <c r="J153" s="1"/>
    </row>
    <row r="154" spans="1:10" x14ac:dyDescent="0.25">
      <c r="A154">
        <v>614</v>
      </c>
      <c r="B154">
        <v>6</v>
      </c>
      <c r="C154">
        <v>60650000</v>
      </c>
      <c r="D154">
        <v>20160044</v>
      </c>
      <c r="E154" t="s">
        <v>63</v>
      </c>
      <c r="F154" t="s">
        <v>220</v>
      </c>
      <c r="G154" t="s">
        <v>221</v>
      </c>
      <c r="H154" s="122">
        <v>0</v>
      </c>
      <c r="I154" s="122">
        <v>14.9</v>
      </c>
      <c r="J154" s="1"/>
    </row>
    <row r="155" spans="1:10" x14ac:dyDescent="0.25">
      <c r="A155">
        <v>615</v>
      </c>
      <c r="B155">
        <v>6</v>
      </c>
      <c r="C155">
        <v>60650000</v>
      </c>
      <c r="D155">
        <v>20160077</v>
      </c>
      <c r="E155" t="s">
        <v>63</v>
      </c>
      <c r="F155" t="s">
        <v>218</v>
      </c>
      <c r="G155" t="s">
        <v>219</v>
      </c>
      <c r="H155" s="122">
        <v>0</v>
      </c>
      <c r="I155" s="122">
        <v>137.99</v>
      </c>
      <c r="J155" s="1"/>
    </row>
    <row r="156" spans="1:10" x14ac:dyDescent="0.25">
      <c r="A156">
        <v>616</v>
      </c>
      <c r="B156">
        <v>6</v>
      </c>
      <c r="C156">
        <v>60650000</v>
      </c>
      <c r="D156">
        <v>20160080</v>
      </c>
      <c r="E156" t="s">
        <v>63</v>
      </c>
      <c r="F156" t="s">
        <v>216</v>
      </c>
      <c r="G156" t="s">
        <v>217</v>
      </c>
      <c r="H156" s="122">
        <v>0</v>
      </c>
      <c r="I156" s="122">
        <v>70</v>
      </c>
      <c r="J156" s="1"/>
    </row>
    <row r="157" spans="1:10" x14ac:dyDescent="0.25">
      <c r="A157">
        <v>617</v>
      </c>
      <c r="B157">
        <v>6</v>
      </c>
      <c r="C157">
        <v>60650000</v>
      </c>
      <c r="D157">
        <v>20160081</v>
      </c>
      <c r="E157" t="s">
        <v>63</v>
      </c>
      <c r="F157" t="s">
        <v>213</v>
      </c>
      <c r="G157" t="s">
        <v>214</v>
      </c>
      <c r="H157" s="122">
        <v>0</v>
      </c>
      <c r="I157" s="122">
        <v>89.95</v>
      </c>
      <c r="J157" s="1"/>
    </row>
    <row r="158" spans="1:10" ht="15.75" x14ac:dyDescent="0.25">
      <c r="G158" s="121" t="str">
        <f>CONCATENATE("Compte ",C157)</f>
        <v>Compte 60650000</v>
      </c>
      <c r="H158" s="123">
        <f>SUM(H153:H157)</f>
        <v>0</v>
      </c>
      <c r="I158" s="123">
        <f>SUM(I153:I157)</f>
        <v>397.79</v>
      </c>
      <c r="J158" s="1"/>
    </row>
    <row r="159" spans="1:10" x14ac:dyDescent="0.25">
      <c r="A159">
        <v>618</v>
      </c>
      <c r="B159">
        <v>6</v>
      </c>
      <c r="C159">
        <v>61620000</v>
      </c>
      <c r="D159">
        <v>20160048</v>
      </c>
      <c r="E159" t="s">
        <v>63</v>
      </c>
      <c r="F159" t="s">
        <v>202</v>
      </c>
      <c r="G159" t="s">
        <v>215</v>
      </c>
      <c r="H159" s="122">
        <v>0</v>
      </c>
      <c r="I159" s="122">
        <v>602.48</v>
      </c>
      <c r="J159" s="1"/>
    </row>
    <row r="160" spans="1:10" ht="15.75" x14ac:dyDescent="0.25">
      <c r="G160" s="121" t="str">
        <f>CONCATENATE("Compte ",C159)</f>
        <v>Compte 61620000</v>
      </c>
      <c r="H160" s="123">
        <f>SUM(H159:H159)</f>
        <v>0</v>
      </c>
      <c r="I160" s="123">
        <f>SUM(I159:I159)</f>
        <v>602.48</v>
      </c>
      <c r="J160" s="1"/>
    </row>
    <row r="161" spans="1:10" x14ac:dyDescent="0.25">
      <c r="A161">
        <v>619</v>
      </c>
      <c r="B161">
        <v>6</v>
      </c>
      <c r="C161">
        <v>61630000</v>
      </c>
      <c r="D161">
        <v>20160013</v>
      </c>
      <c r="E161" t="s">
        <v>63</v>
      </c>
      <c r="F161" t="s">
        <v>202</v>
      </c>
      <c r="G161" t="s">
        <v>212</v>
      </c>
      <c r="H161" s="122">
        <v>0</v>
      </c>
      <c r="I161" s="122">
        <v>153</v>
      </c>
      <c r="J161" s="1"/>
    </row>
    <row r="162" spans="1:10" x14ac:dyDescent="0.25">
      <c r="A162">
        <v>620</v>
      </c>
      <c r="B162">
        <v>6</v>
      </c>
      <c r="C162">
        <v>61630000</v>
      </c>
      <c r="D162">
        <v>20160021</v>
      </c>
      <c r="E162" t="s">
        <v>63</v>
      </c>
      <c r="F162" t="s">
        <v>202</v>
      </c>
      <c r="G162" t="s">
        <v>211</v>
      </c>
      <c r="H162" s="122">
        <v>0</v>
      </c>
      <c r="I162" s="122">
        <v>163</v>
      </c>
      <c r="J162" s="1"/>
    </row>
    <row r="163" spans="1:10" x14ac:dyDescent="0.25">
      <c r="A163">
        <v>621</v>
      </c>
      <c r="B163">
        <v>6</v>
      </c>
      <c r="C163">
        <v>61630000</v>
      </c>
      <c r="D163">
        <v>20160023</v>
      </c>
      <c r="E163" t="s">
        <v>63</v>
      </c>
      <c r="F163" t="s">
        <v>202</v>
      </c>
      <c r="G163" t="s">
        <v>210</v>
      </c>
      <c r="H163" s="122">
        <v>0</v>
      </c>
      <c r="I163" s="122">
        <v>163</v>
      </c>
      <c r="J163" s="1"/>
    </row>
    <row r="164" spans="1:10" x14ac:dyDescent="0.25">
      <c r="A164">
        <v>623</v>
      </c>
      <c r="B164">
        <v>6</v>
      </c>
      <c r="C164">
        <v>61630000</v>
      </c>
      <c r="D164">
        <v>20160037</v>
      </c>
      <c r="E164" t="s">
        <v>63</v>
      </c>
      <c r="F164" t="s">
        <v>202</v>
      </c>
      <c r="G164" t="s">
        <v>208</v>
      </c>
      <c r="H164" s="122">
        <v>0</v>
      </c>
      <c r="I164" s="122">
        <v>448</v>
      </c>
      <c r="J164" s="1"/>
    </row>
    <row r="165" spans="1:10" x14ac:dyDescent="0.25">
      <c r="A165">
        <v>622</v>
      </c>
      <c r="B165">
        <v>6</v>
      </c>
      <c r="C165">
        <v>61630000</v>
      </c>
      <c r="D165">
        <v>20160037</v>
      </c>
      <c r="E165" t="s">
        <v>63</v>
      </c>
      <c r="F165" t="s">
        <v>202</v>
      </c>
      <c r="G165" t="s">
        <v>209</v>
      </c>
      <c r="H165" s="122">
        <v>0</v>
      </c>
      <c r="I165" s="122">
        <v>102</v>
      </c>
      <c r="J165" s="1"/>
    </row>
    <row r="166" spans="1:10" x14ac:dyDescent="0.25">
      <c r="A166">
        <v>624</v>
      </c>
      <c r="B166">
        <v>6</v>
      </c>
      <c r="C166">
        <v>61630000</v>
      </c>
      <c r="D166">
        <v>20160040</v>
      </c>
      <c r="E166" t="s">
        <v>63</v>
      </c>
      <c r="F166" t="s">
        <v>202</v>
      </c>
      <c r="G166" t="s">
        <v>207</v>
      </c>
      <c r="H166" s="122">
        <v>0</v>
      </c>
      <c r="I166" s="122">
        <v>112</v>
      </c>
      <c r="J166" s="1"/>
    </row>
    <row r="167" spans="1:10" x14ac:dyDescent="0.25">
      <c r="A167">
        <v>625</v>
      </c>
      <c r="B167">
        <v>6</v>
      </c>
      <c r="C167">
        <v>61630000</v>
      </c>
      <c r="D167">
        <v>20160045</v>
      </c>
      <c r="E167" t="s">
        <v>63</v>
      </c>
      <c r="F167" t="s">
        <v>202</v>
      </c>
      <c r="G167" t="s">
        <v>206</v>
      </c>
      <c r="H167" s="122">
        <v>0</v>
      </c>
      <c r="I167" s="122">
        <v>112</v>
      </c>
      <c r="J167" s="1"/>
    </row>
    <row r="168" spans="1:10" x14ac:dyDescent="0.25">
      <c r="A168">
        <v>626</v>
      </c>
      <c r="B168">
        <v>6</v>
      </c>
      <c r="C168">
        <v>61630000</v>
      </c>
      <c r="D168">
        <v>20160051</v>
      </c>
      <c r="E168" t="s">
        <v>63</v>
      </c>
      <c r="F168" t="s">
        <v>202</v>
      </c>
      <c r="G168" t="s">
        <v>205</v>
      </c>
      <c r="H168" s="122">
        <v>0</v>
      </c>
      <c r="I168" s="122">
        <v>51</v>
      </c>
      <c r="J168" s="1"/>
    </row>
    <row r="169" spans="1:10" x14ac:dyDescent="0.25">
      <c r="A169">
        <v>627</v>
      </c>
      <c r="B169">
        <v>6</v>
      </c>
      <c r="C169">
        <v>61630000</v>
      </c>
      <c r="D169">
        <v>20160062</v>
      </c>
      <c r="E169" t="s">
        <v>63</v>
      </c>
      <c r="F169" t="s">
        <v>202</v>
      </c>
      <c r="G169" t="s">
        <v>204</v>
      </c>
      <c r="H169" s="122">
        <v>0</v>
      </c>
      <c r="I169" s="122">
        <v>10183</v>
      </c>
      <c r="J169" s="1"/>
    </row>
    <row r="170" spans="1:10" x14ac:dyDescent="0.25">
      <c r="A170">
        <v>628</v>
      </c>
      <c r="B170">
        <v>6</v>
      </c>
      <c r="C170">
        <v>61630000</v>
      </c>
      <c r="D170">
        <v>20160062</v>
      </c>
      <c r="E170" t="s">
        <v>63</v>
      </c>
      <c r="F170" t="s">
        <v>202</v>
      </c>
      <c r="G170" t="s">
        <v>203</v>
      </c>
      <c r="H170" s="122">
        <v>0</v>
      </c>
      <c r="I170" s="122">
        <v>3120</v>
      </c>
      <c r="J170" s="1"/>
    </row>
    <row r="171" spans="1:10" ht="15.75" x14ac:dyDescent="0.25">
      <c r="G171" s="121" t="str">
        <f>CONCATENATE("Compte ",C170)</f>
        <v>Compte 61630000</v>
      </c>
      <c r="H171" s="123">
        <f>SUM(H161:H170)</f>
        <v>0</v>
      </c>
      <c r="I171" s="123">
        <f>SUM(I161:I170)</f>
        <v>14607</v>
      </c>
      <c r="J171" s="1"/>
    </row>
    <row r="172" spans="1:10" x14ac:dyDescent="0.25">
      <c r="A172">
        <v>629</v>
      </c>
      <c r="B172">
        <v>6</v>
      </c>
      <c r="C172">
        <v>62260000</v>
      </c>
      <c r="D172">
        <v>20160034</v>
      </c>
      <c r="E172" t="s">
        <v>63</v>
      </c>
      <c r="F172" t="s">
        <v>197</v>
      </c>
      <c r="G172" t="s">
        <v>200</v>
      </c>
      <c r="H172" s="122">
        <v>0</v>
      </c>
      <c r="I172" s="122">
        <v>4000</v>
      </c>
      <c r="J172" s="1"/>
    </row>
    <row r="173" spans="1:10" x14ac:dyDescent="0.25">
      <c r="A173">
        <v>630</v>
      </c>
      <c r="B173">
        <v>6</v>
      </c>
      <c r="C173">
        <v>62260000</v>
      </c>
      <c r="D173">
        <v>20160057</v>
      </c>
      <c r="E173" t="s">
        <v>63</v>
      </c>
      <c r="F173" t="s">
        <v>197</v>
      </c>
      <c r="G173" t="s">
        <v>201</v>
      </c>
      <c r="H173" s="122">
        <v>0</v>
      </c>
      <c r="I173" s="122">
        <v>3000</v>
      </c>
      <c r="J173" s="1"/>
    </row>
    <row r="174" spans="1:10" x14ac:dyDescent="0.25">
      <c r="A174">
        <v>631</v>
      </c>
      <c r="B174">
        <v>6</v>
      </c>
      <c r="C174">
        <v>62260000</v>
      </c>
      <c r="D174">
        <v>20160060</v>
      </c>
      <c r="E174" t="s">
        <v>63</v>
      </c>
      <c r="F174" t="s">
        <v>197</v>
      </c>
      <c r="G174" t="s">
        <v>198</v>
      </c>
      <c r="H174" s="122">
        <v>0</v>
      </c>
      <c r="I174" s="122">
        <v>3000</v>
      </c>
      <c r="J174" s="1"/>
    </row>
    <row r="175" spans="1:10" ht="15.75" x14ac:dyDescent="0.25">
      <c r="G175" s="121" t="str">
        <f>CONCATENATE("Compte ",C174)</f>
        <v>Compte 62260000</v>
      </c>
      <c r="H175" s="123">
        <f>SUM(H172:H174)</f>
        <v>0</v>
      </c>
      <c r="I175" s="123">
        <f>SUM(I172:I174)</f>
        <v>10000</v>
      </c>
      <c r="J175" s="1"/>
    </row>
    <row r="176" spans="1:10" x14ac:dyDescent="0.25">
      <c r="B176">
        <v>6</v>
      </c>
      <c r="C176">
        <v>62262000</v>
      </c>
      <c r="G176" s="130" t="s">
        <v>456</v>
      </c>
      <c r="H176" s="131">
        <v>0</v>
      </c>
      <c r="I176" s="131">
        <v>960</v>
      </c>
      <c r="J176" s="1"/>
    </row>
    <row r="177" spans="1:10" ht="15.75" x14ac:dyDescent="0.25">
      <c r="G177" s="121" t="str">
        <f>CONCATENATE("Compte ",C176)</f>
        <v>Compte 62262000</v>
      </c>
      <c r="H177" s="123">
        <f>SUM(H176:H176)</f>
        <v>0</v>
      </c>
      <c r="I177" s="123">
        <f>SUM(I176:I176)</f>
        <v>960</v>
      </c>
      <c r="J177" s="1"/>
    </row>
    <row r="178" spans="1:10" x14ac:dyDescent="0.25">
      <c r="A178">
        <v>637</v>
      </c>
      <c r="B178">
        <v>6</v>
      </c>
      <c r="C178">
        <v>62560000</v>
      </c>
      <c r="D178">
        <v>20160027</v>
      </c>
      <c r="E178" t="s">
        <v>63</v>
      </c>
      <c r="F178" t="s">
        <v>166</v>
      </c>
      <c r="G178" t="s">
        <v>383</v>
      </c>
      <c r="H178" s="122">
        <v>0</v>
      </c>
      <c r="I178" s="122">
        <v>7.08</v>
      </c>
      <c r="J178" s="1"/>
    </row>
    <row r="179" spans="1:10" x14ac:dyDescent="0.25">
      <c r="A179">
        <v>636</v>
      </c>
      <c r="B179">
        <v>6</v>
      </c>
      <c r="C179">
        <v>62560000</v>
      </c>
      <c r="D179">
        <v>20160027</v>
      </c>
      <c r="E179" t="s">
        <v>63</v>
      </c>
      <c r="F179" t="s">
        <v>166</v>
      </c>
      <c r="G179" t="s">
        <v>384</v>
      </c>
      <c r="H179" s="122">
        <v>0</v>
      </c>
      <c r="I179" s="122">
        <v>18.62</v>
      </c>
      <c r="J179" s="1"/>
    </row>
    <row r="180" spans="1:10" x14ac:dyDescent="0.25">
      <c r="A180">
        <v>632</v>
      </c>
      <c r="B180">
        <v>6</v>
      </c>
      <c r="C180">
        <v>62560000</v>
      </c>
      <c r="D180">
        <v>20160027</v>
      </c>
      <c r="E180" t="s">
        <v>63</v>
      </c>
      <c r="F180" t="s">
        <v>166</v>
      </c>
      <c r="G180" t="s">
        <v>199</v>
      </c>
      <c r="H180" s="122">
        <v>0</v>
      </c>
      <c r="I180" s="122">
        <v>59.5</v>
      </c>
      <c r="J180" s="1"/>
    </row>
    <row r="181" spans="1:10" x14ac:dyDescent="0.25">
      <c r="A181">
        <v>633</v>
      </c>
      <c r="B181">
        <v>6</v>
      </c>
      <c r="C181">
        <v>62560000</v>
      </c>
      <c r="D181">
        <v>20160027</v>
      </c>
      <c r="E181" t="s">
        <v>63</v>
      </c>
      <c r="F181" t="s">
        <v>166</v>
      </c>
      <c r="G181" t="s">
        <v>196</v>
      </c>
      <c r="H181" s="122">
        <v>0</v>
      </c>
      <c r="I181" s="122">
        <v>59.5</v>
      </c>
      <c r="J181" s="1"/>
    </row>
    <row r="182" spans="1:10" x14ac:dyDescent="0.25">
      <c r="A182">
        <v>635</v>
      </c>
      <c r="B182">
        <v>6</v>
      </c>
      <c r="C182">
        <v>62560000</v>
      </c>
      <c r="D182">
        <v>20160027</v>
      </c>
      <c r="E182" t="s">
        <v>63</v>
      </c>
      <c r="F182" t="s">
        <v>166</v>
      </c>
      <c r="G182" t="s">
        <v>194</v>
      </c>
      <c r="H182" s="122">
        <v>0</v>
      </c>
      <c r="I182" s="122">
        <v>19.64</v>
      </c>
      <c r="J182" s="1"/>
    </row>
    <row r="183" spans="1:10" x14ac:dyDescent="0.25">
      <c r="A183">
        <v>634</v>
      </c>
      <c r="B183">
        <v>6</v>
      </c>
      <c r="C183">
        <v>62560000</v>
      </c>
      <c r="D183">
        <v>20160027</v>
      </c>
      <c r="E183" t="s">
        <v>63</v>
      </c>
      <c r="F183" t="s">
        <v>166</v>
      </c>
      <c r="G183" t="s">
        <v>195</v>
      </c>
      <c r="H183" s="122">
        <v>0</v>
      </c>
      <c r="I183" s="122">
        <v>39.270000000000003</v>
      </c>
      <c r="J183" s="1"/>
    </row>
    <row r="184" spans="1:10" x14ac:dyDescent="0.25">
      <c r="A184">
        <v>638</v>
      </c>
      <c r="B184">
        <v>6</v>
      </c>
      <c r="C184">
        <v>62560000</v>
      </c>
      <c r="D184">
        <v>20160035</v>
      </c>
      <c r="E184" t="s">
        <v>63</v>
      </c>
      <c r="F184" t="s">
        <v>170</v>
      </c>
      <c r="G184" t="s">
        <v>193</v>
      </c>
      <c r="H184" s="122">
        <v>0</v>
      </c>
      <c r="I184" s="122">
        <v>32.799999999999997</v>
      </c>
      <c r="J184" s="1"/>
    </row>
    <row r="185" spans="1:10" ht="14.25" customHeight="1" x14ac:dyDescent="0.25">
      <c r="A185">
        <v>639</v>
      </c>
      <c r="B185">
        <v>6</v>
      </c>
      <c r="C185">
        <v>62560000</v>
      </c>
      <c r="D185">
        <v>20160035</v>
      </c>
      <c r="E185" t="s">
        <v>63</v>
      </c>
      <c r="F185" t="s">
        <v>170</v>
      </c>
      <c r="G185" s="2" t="s">
        <v>192</v>
      </c>
      <c r="H185" s="122">
        <v>0</v>
      </c>
      <c r="I185" s="122">
        <v>182.43</v>
      </c>
      <c r="J185" s="1"/>
    </row>
    <row r="186" spans="1:10" x14ac:dyDescent="0.25">
      <c r="A186">
        <v>641</v>
      </c>
      <c r="B186">
        <v>6</v>
      </c>
      <c r="C186">
        <v>62560000</v>
      </c>
      <c r="D186">
        <v>20160053</v>
      </c>
      <c r="E186" t="s">
        <v>63</v>
      </c>
      <c r="F186" t="s">
        <v>170</v>
      </c>
      <c r="G186" t="s">
        <v>190</v>
      </c>
      <c r="H186" s="122">
        <v>0</v>
      </c>
      <c r="I186" s="122">
        <v>32.799999999999997</v>
      </c>
      <c r="J186" s="1"/>
    </row>
    <row r="187" spans="1:10" x14ac:dyDescent="0.25">
      <c r="A187">
        <v>640</v>
      </c>
      <c r="B187">
        <v>6</v>
      </c>
      <c r="C187">
        <v>62560000</v>
      </c>
      <c r="D187">
        <v>20160053</v>
      </c>
      <c r="E187" t="s">
        <v>63</v>
      </c>
      <c r="F187" t="s">
        <v>170</v>
      </c>
      <c r="G187" t="s">
        <v>191</v>
      </c>
      <c r="H187" s="122">
        <v>0</v>
      </c>
      <c r="I187" s="122">
        <v>256.68</v>
      </c>
      <c r="J187" s="1"/>
    </row>
    <row r="188" spans="1:10" x14ac:dyDescent="0.25">
      <c r="A188">
        <v>643</v>
      </c>
      <c r="B188">
        <v>6</v>
      </c>
      <c r="C188">
        <v>62560000</v>
      </c>
      <c r="D188">
        <v>20160061</v>
      </c>
      <c r="E188" t="s">
        <v>63</v>
      </c>
      <c r="F188" t="s">
        <v>166</v>
      </c>
      <c r="G188" t="s">
        <v>187</v>
      </c>
      <c r="H188" s="122">
        <v>0</v>
      </c>
      <c r="I188" s="122">
        <v>77.349999999999994</v>
      </c>
      <c r="J188" s="1"/>
    </row>
    <row r="189" spans="1:10" x14ac:dyDescent="0.25">
      <c r="A189">
        <v>642</v>
      </c>
      <c r="B189">
        <v>6</v>
      </c>
      <c r="C189">
        <v>62560000</v>
      </c>
      <c r="D189">
        <v>20160061</v>
      </c>
      <c r="E189" t="s">
        <v>63</v>
      </c>
      <c r="F189" t="s">
        <v>166</v>
      </c>
      <c r="G189" t="s">
        <v>189</v>
      </c>
      <c r="H189" s="122">
        <v>0</v>
      </c>
      <c r="I189" s="122">
        <v>35.700000000000003</v>
      </c>
      <c r="J189" s="1"/>
    </row>
    <row r="190" spans="1:10" x14ac:dyDescent="0.25">
      <c r="A190">
        <v>645</v>
      </c>
      <c r="B190">
        <v>6</v>
      </c>
      <c r="C190">
        <v>62560000</v>
      </c>
      <c r="D190">
        <v>20160063</v>
      </c>
      <c r="E190" t="s">
        <v>63</v>
      </c>
      <c r="F190" t="s">
        <v>170</v>
      </c>
      <c r="G190" t="s">
        <v>185</v>
      </c>
      <c r="H190" s="122">
        <v>0</v>
      </c>
      <c r="I190" s="122">
        <v>32.799999999999997</v>
      </c>
      <c r="J190" s="1"/>
    </row>
    <row r="191" spans="1:10" x14ac:dyDescent="0.25">
      <c r="A191">
        <v>644</v>
      </c>
      <c r="B191">
        <v>6</v>
      </c>
      <c r="C191">
        <v>62560000</v>
      </c>
      <c r="D191">
        <v>20160063</v>
      </c>
      <c r="E191" t="s">
        <v>63</v>
      </c>
      <c r="F191" t="s">
        <v>170</v>
      </c>
      <c r="G191" t="s">
        <v>188</v>
      </c>
      <c r="H191" s="122">
        <v>0</v>
      </c>
      <c r="I191" s="122">
        <v>256.44</v>
      </c>
      <c r="J191" s="1"/>
    </row>
    <row r="192" spans="1:10" x14ac:dyDescent="0.25">
      <c r="A192">
        <v>646</v>
      </c>
      <c r="B192">
        <v>6</v>
      </c>
      <c r="C192">
        <v>62560000</v>
      </c>
      <c r="D192">
        <v>20160075</v>
      </c>
      <c r="E192" t="s">
        <v>63</v>
      </c>
      <c r="F192" t="s">
        <v>166</v>
      </c>
      <c r="G192" t="s">
        <v>186</v>
      </c>
      <c r="H192" s="122">
        <v>0</v>
      </c>
      <c r="I192" s="122">
        <v>77.349999999999994</v>
      </c>
      <c r="J192" s="1"/>
    </row>
    <row r="193" spans="1:10" x14ac:dyDescent="0.25">
      <c r="A193">
        <v>647</v>
      </c>
      <c r="B193">
        <v>6</v>
      </c>
      <c r="C193">
        <v>62560000</v>
      </c>
      <c r="D193">
        <v>20160076</v>
      </c>
      <c r="E193" t="s">
        <v>63</v>
      </c>
      <c r="F193" t="s">
        <v>166</v>
      </c>
      <c r="G193" t="s">
        <v>184</v>
      </c>
      <c r="H193" s="122">
        <v>0</v>
      </c>
      <c r="I193" s="122">
        <v>79.73</v>
      </c>
      <c r="J193" s="1"/>
    </row>
    <row r="194" spans="1:10" x14ac:dyDescent="0.25">
      <c r="A194">
        <v>648</v>
      </c>
      <c r="B194">
        <v>6</v>
      </c>
      <c r="C194">
        <v>62560000</v>
      </c>
      <c r="D194">
        <v>20160076</v>
      </c>
      <c r="E194" t="s">
        <v>63</v>
      </c>
      <c r="F194" t="s">
        <v>166</v>
      </c>
      <c r="G194" t="s">
        <v>183</v>
      </c>
      <c r="H194" s="122">
        <v>0</v>
      </c>
      <c r="I194" s="122">
        <v>59.5</v>
      </c>
      <c r="J194" s="1"/>
    </row>
    <row r="195" spans="1:10" ht="15.75" x14ac:dyDescent="0.25">
      <c r="G195" s="121" t="str">
        <f>CONCATENATE("Compte ",C194)</f>
        <v>Compte 62560000</v>
      </c>
      <c r="H195" s="123">
        <f>SUM(H178:H194)</f>
        <v>0</v>
      </c>
      <c r="I195" s="123">
        <f>SUM(I178:I194)</f>
        <v>1327.1899999999998</v>
      </c>
      <c r="J195" s="1"/>
    </row>
    <row r="196" spans="1:10" x14ac:dyDescent="0.25">
      <c r="A196">
        <v>649</v>
      </c>
      <c r="B196">
        <v>6</v>
      </c>
      <c r="C196">
        <v>62570000</v>
      </c>
      <c r="D196">
        <v>20160001</v>
      </c>
      <c r="E196" t="s">
        <v>63</v>
      </c>
      <c r="F196" t="s">
        <v>181</v>
      </c>
      <c r="G196" t="s">
        <v>182</v>
      </c>
      <c r="H196" s="122">
        <v>0</v>
      </c>
      <c r="I196" s="122">
        <v>541</v>
      </c>
      <c r="J196" s="1"/>
    </row>
    <row r="197" spans="1:10" x14ac:dyDescent="0.25">
      <c r="A197">
        <v>650</v>
      </c>
      <c r="B197">
        <v>6</v>
      </c>
      <c r="C197">
        <v>62570000</v>
      </c>
      <c r="D197">
        <v>20160002</v>
      </c>
      <c r="E197" t="s">
        <v>63</v>
      </c>
      <c r="F197" t="s">
        <v>178</v>
      </c>
      <c r="G197" t="s">
        <v>179</v>
      </c>
      <c r="H197" s="122">
        <v>0</v>
      </c>
      <c r="I197" s="122">
        <v>100</v>
      </c>
      <c r="J197" s="1"/>
    </row>
    <row r="198" spans="1:10" x14ac:dyDescent="0.25">
      <c r="A198">
        <v>652</v>
      </c>
      <c r="B198">
        <v>6</v>
      </c>
      <c r="C198">
        <v>62570000</v>
      </c>
      <c r="D198">
        <v>20160024</v>
      </c>
      <c r="E198" t="s">
        <v>63</v>
      </c>
      <c r="F198" t="s">
        <v>175</v>
      </c>
      <c r="G198" t="s">
        <v>176</v>
      </c>
      <c r="H198" s="122">
        <v>0</v>
      </c>
      <c r="I198" s="122">
        <v>33.75</v>
      </c>
      <c r="J198" s="1"/>
    </row>
    <row r="199" spans="1:10" x14ac:dyDescent="0.25">
      <c r="A199">
        <v>653</v>
      </c>
      <c r="B199">
        <v>6</v>
      </c>
      <c r="C199">
        <v>62570000</v>
      </c>
      <c r="D199">
        <v>20160024</v>
      </c>
      <c r="E199" t="s">
        <v>63</v>
      </c>
      <c r="F199" t="s">
        <v>175</v>
      </c>
      <c r="G199" t="s">
        <v>177</v>
      </c>
      <c r="H199" s="122">
        <v>0</v>
      </c>
      <c r="I199" s="122">
        <v>4.5</v>
      </c>
      <c r="J199" s="1"/>
    </row>
    <row r="200" spans="1:10" x14ac:dyDescent="0.25">
      <c r="A200">
        <v>651</v>
      </c>
      <c r="B200">
        <v>6</v>
      </c>
      <c r="C200">
        <v>62570000</v>
      </c>
      <c r="D200">
        <v>20160024</v>
      </c>
      <c r="E200" t="s">
        <v>63</v>
      </c>
      <c r="F200" t="s">
        <v>175</v>
      </c>
      <c r="G200" t="s">
        <v>180</v>
      </c>
      <c r="H200" s="122">
        <v>0</v>
      </c>
      <c r="I200" s="122">
        <v>62.5</v>
      </c>
      <c r="J200" s="1"/>
    </row>
    <row r="201" spans="1:10" x14ac:dyDescent="0.25">
      <c r="A201">
        <v>654</v>
      </c>
      <c r="B201">
        <v>6</v>
      </c>
      <c r="C201">
        <v>62570000</v>
      </c>
      <c r="D201">
        <v>20160031</v>
      </c>
      <c r="E201" t="s">
        <v>63</v>
      </c>
      <c r="F201" t="s">
        <v>166</v>
      </c>
      <c r="G201" t="s">
        <v>174</v>
      </c>
      <c r="H201" s="122">
        <v>0</v>
      </c>
      <c r="I201" s="122">
        <v>155</v>
      </c>
      <c r="J201" s="1"/>
    </row>
    <row r="202" spans="1:10" x14ac:dyDescent="0.25">
      <c r="A202">
        <v>655</v>
      </c>
      <c r="B202">
        <v>6</v>
      </c>
      <c r="C202">
        <v>62570000</v>
      </c>
      <c r="D202">
        <v>20160031</v>
      </c>
      <c r="E202" t="s">
        <v>63</v>
      </c>
      <c r="F202" t="s">
        <v>166</v>
      </c>
      <c r="G202" t="s">
        <v>172</v>
      </c>
      <c r="H202" s="122">
        <v>0</v>
      </c>
      <c r="I202" s="122">
        <v>10.1</v>
      </c>
      <c r="J202" s="1"/>
    </row>
    <row r="203" spans="1:10" x14ac:dyDescent="0.25">
      <c r="A203">
        <v>656</v>
      </c>
      <c r="B203">
        <v>6</v>
      </c>
      <c r="C203">
        <v>62570000</v>
      </c>
      <c r="D203">
        <v>20160031</v>
      </c>
      <c r="E203" t="s">
        <v>63</v>
      </c>
      <c r="F203" t="s">
        <v>166</v>
      </c>
      <c r="G203" t="s">
        <v>173</v>
      </c>
      <c r="H203" s="122">
        <v>0</v>
      </c>
      <c r="I203" s="122">
        <v>7.6</v>
      </c>
      <c r="J203" s="1"/>
    </row>
    <row r="204" spans="1:10" x14ac:dyDescent="0.25">
      <c r="A204">
        <v>657</v>
      </c>
      <c r="B204">
        <v>6</v>
      </c>
      <c r="C204">
        <v>62570000</v>
      </c>
      <c r="D204">
        <v>20160033</v>
      </c>
      <c r="E204" t="s">
        <v>63</v>
      </c>
      <c r="F204" t="s">
        <v>160</v>
      </c>
      <c r="G204" t="s">
        <v>169</v>
      </c>
      <c r="H204" s="122">
        <v>0</v>
      </c>
      <c r="I204" s="122">
        <v>19</v>
      </c>
      <c r="J204" s="1"/>
    </row>
    <row r="205" spans="1:10" x14ac:dyDescent="0.25">
      <c r="A205">
        <v>658</v>
      </c>
      <c r="B205">
        <v>6</v>
      </c>
      <c r="C205">
        <v>62570000</v>
      </c>
      <c r="D205">
        <v>20160035</v>
      </c>
      <c r="E205" t="s">
        <v>63</v>
      </c>
      <c r="F205" t="s">
        <v>170</v>
      </c>
      <c r="G205" t="s">
        <v>171</v>
      </c>
      <c r="H205" s="122">
        <v>0</v>
      </c>
      <c r="I205" s="122">
        <v>158</v>
      </c>
      <c r="J205" s="1"/>
    </row>
    <row r="206" spans="1:10" x14ac:dyDescent="0.25">
      <c r="A206">
        <v>659</v>
      </c>
      <c r="B206">
        <v>6</v>
      </c>
      <c r="C206">
        <v>62570000</v>
      </c>
      <c r="D206">
        <v>20160038</v>
      </c>
      <c r="E206" t="s">
        <v>63</v>
      </c>
      <c r="F206" t="s">
        <v>164</v>
      </c>
      <c r="G206" t="s">
        <v>165</v>
      </c>
      <c r="H206" s="122">
        <v>0</v>
      </c>
      <c r="I206" s="122">
        <v>620.36</v>
      </c>
      <c r="J206" s="1"/>
    </row>
    <row r="207" spans="1:10" x14ac:dyDescent="0.25">
      <c r="A207">
        <v>661</v>
      </c>
      <c r="B207">
        <v>6</v>
      </c>
      <c r="C207">
        <v>62570000</v>
      </c>
      <c r="D207">
        <v>20160076</v>
      </c>
      <c r="E207" t="s">
        <v>63</v>
      </c>
      <c r="F207" t="s">
        <v>166</v>
      </c>
      <c r="G207" t="s">
        <v>168</v>
      </c>
      <c r="H207" s="122">
        <v>0</v>
      </c>
      <c r="I207" s="122">
        <v>3.6</v>
      </c>
      <c r="J207" s="1"/>
    </row>
    <row r="208" spans="1:10" x14ac:dyDescent="0.25">
      <c r="A208">
        <v>660</v>
      </c>
      <c r="B208">
        <v>6</v>
      </c>
      <c r="C208">
        <v>62570000</v>
      </c>
      <c r="D208">
        <v>20160076</v>
      </c>
      <c r="E208" t="s">
        <v>63</v>
      </c>
      <c r="F208" t="s">
        <v>166</v>
      </c>
      <c r="G208" t="s">
        <v>167</v>
      </c>
      <c r="H208" s="122">
        <v>0</v>
      </c>
      <c r="I208" s="122">
        <v>2.5</v>
      </c>
      <c r="J208" s="1"/>
    </row>
    <row r="209" spans="1:10" x14ac:dyDescent="0.25">
      <c r="A209">
        <v>662</v>
      </c>
      <c r="B209">
        <v>6</v>
      </c>
      <c r="C209">
        <v>62570000</v>
      </c>
      <c r="D209">
        <v>20160032</v>
      </c>
      <c r="E209" t="s">
        <v>63</v>
      </c>
      <c r="F209" t="s">
        <v>160</v>
      </c>
      <c r="G209" t="s">
        <v>161</v>
      </c>
      <c r="H209" s="122">
        <v>0</v>
      </c>
      <c r="I209" s="122">
        <v>317.2</v>
      </c>
      <c r="J209" s="1"/>
    </row>
    <row r="210" spans="1:10" ht="15.75" x14ac:dyDescent="0.25">
      <c r="G210" s="121" t="str">
        <f>CONCATENATE("Compte ",C209)</f>
        <v>Compte 62570000</v>
      </c>
      <c r="H210" s="123">
        <f>SUM(H196:H209)</f>
        <v>0</v>
      </c>
      <c r="I210" s="123">
        <f>SUM(I196:I209)</f>
        <v>2035.11</v>
      </c>
      <c r="J210" s="1"/>
    </row>
    <row r="211" spans="1:10" x14ac:dyDescent="0.25">
      <c r="A211">
        <v>665</v>
      </c>
      <c r="B211">
        <v>6</v>
      </c>
      <c r="C211">
        <v>62610000</v>
      </c>
      <c r="D211">
        <v>20160007</v>
      </c>
      <c r="E211" t="s">
        <v>63</v>
      </c>
      <c r="F211" t="s">
        <v>134</v>
      </c>
      <c r="G211" t="s">
        <v>156</v>
      </c>
      <c r="H211" s="122">
        <v>0</v>
      </c>
      <c r="I211" s="122">
        <v>8.16</v>
      </c>
      <c r="J211" s="1"/>
    </row>
    <row r="212" spans="1:10" x14ac:dyDescent="0.25">
      <c r="A212">
        <v>663</v>
      </c>
      <c r="B212">
        <v>6</v>
      </c>
      <c r="C212">
        <v>62610000</v>
      </c>
      <c r="D212">
        <v>20160007</v>
      </c>
      <c r="E212" t="s">
        <v>63</v>
      </c>
      <c r="F212" t="s">
        <v>134</v>
      </c>
      <c r="G212" t="s">
        <v>162</v>
      </c>
      <c r="H212" s="122">
        <v>0</v>
      </c>
      <c r="I212" s="122">
        <v>31.68</v>
      </c>
      <c r="J212" s="1"/>
    </row>
    <row r="213" spans="1:10" x14ac:dyDescent="0.25">
      <c r="A213">
        <v>664</v>
      </c>
      <c r="B213">
        <v>6</v>
      </c>
      <c r="C213">
        <v>62610000</v>
      </c>
      <c r="D213">
        <v>20160007</v>
      </c>
      <c r="E213" t="s">
        <v>63</v>
      </c>
      <c r="F213" t="s">
        <v>134</v>
      </c>
      <c r="G213" t="s">
        <v>163</v>
      </c>
      <c r="H213" s="122">
        <v>0</v>
      </c>
      <c r="I213" s="122">
        <v>8.16</v>
      </c>
      <c r="J213" s="1"/>
    </row>
    <row r="214" spans="1:10" x14ac:dyDescent="0.25">
      <c r="A214">
        <v>666</v>
      </c>
      <c r="B214">
        <v>6</v>
      </c>
      <c r="C214">
        <v>62610000</v>
      </c>
      <c r="D214">
        <v>20160009</v>
      </c>
      <c r="E214" t="s">
        <v>63</v>
      </c>
      <c r="F214" t="s">
        <v>157</v>
      </c>
      <c r="G214" t="s">
        <v>158</v>
      </c>
      <c r="H214" s="122">
        <v>0</v>
      </c>
      <c r="I214" s="122">
        <v>105.6</v>
      </c>
      <c r="J214" s="1"/>
    </row>
    <row r="215" spans="1:10" x14ac:dyDescent="0.25">
      <c r="A215">
        <v>667</v>
      </c>
      <c r="B215">
        <v>6</v>
      </c>
      <c r="C215">
        <v>62610000</v>
      </c>
      <c r="D215">
        <v>20160009</v>
      </c>
      <c r="E215" t="s">
        <v>63</v>
      </c>
      <c r="F215" t="s">
        <v>157</v>
      </c>
      <c r="G215" t="s">
        <v>159</v>
      </c>
      <c r="H215" s="122">
        <v>0</v>
      </c>
      <c r="I215" s="122">
        <v>206.4</v>
      </c>
      <c r="J215" s="1"/>
    </row>
    <row r="216" spans="1:10" x14ac:dyDescent="0.25">
      <c r="A216">
        <v>668</v>
      </c>
      <c r="B216">
        <v>6</v>
      </c>
      <c r="C216">
        <v>62610000</v>
      </c>
      <c r="D216">
        <v>20160010</v>
      </c>
      <c r="E216" t="s">
        <v>63</v>
      </c>
      <c r="F216" t="s">
        <v>134</v>
      </c>
      <c r="G216" t="s">
        <v>154</v>
      </c>
      <c r="H216" s="122">
        <v>0</v>
      </c>
      <c r="I216" s="122">
        <v>612.34</v>
      </c>
      <c r="J216" s="1"/>
    </row>
    <row r="217" spans="1:10" x14ac:dyDescent="0.25">
      <c r="A217">
        <v>669</v>
      </c>
      <c r="B217">
        <v>6</v>
      </c>
      <c r="C217">
        <v>62610000</v>
      </c>
      <c r="D217">
        <v>20160011</v>
      </c>
      <c r="E217" t="s">
        <v>63</v>
      </c>
      <c r="F217" t="s">
        <v>134</v>
      </c>
      <c r="G217" t="s">
        <v>155</v>
      </c>
      <c r="H217" s="122">
        <v>0</v>
      </c>
      <c r="I217" s="122">
        <v>228</v>
      </c>
      <c r="J217" s="1"/>
    </row>
    <row r="218" spans="1:10" x14ac:dyDescent="0.25">
      <c r="A218">
        <v>671</v>
      </c>
      <c r="B218">
        <v>6</v>
      </c>
      <c r="C218">
        <v>62610000</v>
      </c>
      <c r="D218">
        <v>20160014</v>
      </c>
      <c r="E218" t="s">
        <v>63</v>
      </c>
      <c r="F218" t="s">
        <v>134</v>
      </c>
      <c r="G218" t="s">
        <v>152</v>
      </c>
      <c r="H218" s="122">
        <v>0</v>
      </c>
      <c r="I218" s="122">
        <v>48.96</v>
      </c>
      <c r="J218" s="1"/>
    </row>
    <row r="219" spans="1:10" x14ac:dyDescent="0.25">
      <c r="A219">
        <v>670</v>
      </c>
      <c r="B219">
        <v>6</v>
      </c>
      <c r="C219">
        <v>62610000</v>
      </c>
      <c r="D219">
        <v>20160014</v>
      </c>
      <c r="E219" t="s">
        <v>63</v>
      </c>
      <c r="F219" t="s">
        <v>134</v>
      </c>
      <c r="G219" t="s">
        <v>153</v>
      </c>
      <c r="H219" s="122">
        <v>0</v>
      </c>
      <c r="I219" s="122">
        <v>27.36</v>
      </c>
      <c r="J219" s="1"/>
    </row>
    <row r="220" spans="1:10" x14ac:dyDescent="0.25">
      <c r="A220">
        <v>672</v>
      </c>
      <c r="B220">
        <v>6</v>
      </c>
      <c r="C220">
        <v>62610000</v>
      </c>
      <c r="D220">
        <v>20160016</v>
      </c>
      <c r="E220" t="s">
        <v>63</v>
      </c>
      <c r="F220" t="s">
        <v>134</v>
      </c>
      <c r="G220" t="s">
        <v>135</v>
      </c>
      <c r="H220" s="122">
        <v>0</v>
      </c>
      <c r="I220" s="122">
        <v>5.2</v>
      </c>
      <c r="J220" s="1"/>
    </row>
    <row r="221" spans="1:10" x14ac:dyDescent="0.25">
      <c r="A221">
        <v>673</v>
      </c>
      <c r="B221">
        <v>6</v>
      </c>
      <c r="C221">
        <v>62610000</v>
      </c>
      <c r="D221">
        <v>20160016</v>
      </c>
      <c r="E221" t="s">
        <v>63</v>
      </c>
      <c r="F221" t="s">
        <v>134</v>
      </c>
      <c r="G221" t="s">
        <v>149</v>
      </c>
      <c r="H221" s="122">
        <v>0</v>
      </c>
      <c r="I221" s="122">
        <v>206.4</v>
      </c>
      <c r="J221" s="1"/>
    </row>
    <row r="222" spans="1:10" x14ac:dyDescent="0.25">
      <c r="A222">
        <v>674</v>
      </c>
      <c r="B222">
        <v>6</v>
      </c>
      <c r="C222">
        <v>62610000</v>
      </c>
      <c r="D222">
        <v>20160018</v>
      </c>
      <c r="E222" t="s">
        <v>63</v>
      </c>
      <c r="F222" t="s">
        <v>150</v>
      </c>
      <c r="G222" t="s">
        <v>151</v>
      </c>
      <c r="H222" s="122">
        <v>0</v>
      </c>
      <c r="I222" s="122">
        <v>82.8</v>
      </c>
      <c r="J222" s="1"/>
    </row>
    <row r="223" spans="1:10" x14ac:dyDescent="0.25">
      <c r="A223">
        <v>676</v>
      </c>
      <c r="B223">
        <v>6</v>
      </c>
      <c r="C223">
        <v>62610000</v>
      </c>
      <c r="D223">
        <v>20160020</v>
      </c>
      <c r="E223" t="s">
        <v>63</v>
      </c>
      <c r="F223" t="s">
        <v>134</v>
      </c>
      <c r="G223" t="s">
        <v>148</v>
      </c>
      <c r="H223" s="122">
        <v>0</v>
      </c>
      <c r="I223" s="122">
        <v>24.48</v>
      </c>
      <c r="J223" s="1"/>
    </row>
    <row r="224" spans="1:10" x14ac:dyDescent="0.25">
      <c r="A224">
        <v>677</v>
      </c>
      <c r="B224">
        <v>6</v>
      </c>
      <c r="C224">
        <v>62610000</v>
      </c>
      <c r="D224">
        <v>20160020</v>
      </c>
      <c r="E224" t="s">
        <v>63</v>
      </c>
      <c r="F224" t="s">
        <v>134</v>
      </c>
      <c r="G224" t="s">
        <v>145</v>
      </c>
      <c r="H224" s="122">
        <v>0</v>
      </c>
      <c r="I224" s="122">
        <v>24.48</v>
      </c>
      <c r="J224" s="1"/>
    </row>
    <row r="225" spans="1:11" x14ac:dyDescent="0.25">
      <c r="A225">
        <v>675</v>
      </c>
      <c r="B225">
        <v>6</v>
      </c>
      <c r="C225">
        <v>62610000</v>
      </c>
      <c r="D225">
        <v>20160020</v>
      </c>
      <c r="E225" t="s">
        <v>63</v>
      </c>
      <c r="F225" t="s">
        <v>134</v>
      </c>
      <c r="G225" t="s">
        <v>147</v>
      </c>
      <c r="H225" s="122">
        <v>0</v>
      </c>
      <c r="I225" s="122">
        <v>32.64</v>
      </c>
      <c r="J225" s="1"/>
    </row>
    <row r="226" spans="1:11" x14ac:dyDescent="0.25">
      <c r="A226">
        <v>679</v>
      </c>
      <c r="B226">
        <v>6</v>
      </c>
      <c r="C226">
        <v>62610000</v>
      </c>
      <c r="D226">
        <v>20160026</v>
      </c>
      <c r="E226" t="s">
        <v>63</v>
      </c>
      <c r="F226" t="s">
        <v>134</v>
      </c>
      <c r="G226" t="s">
        <v>143</v>
      </c>
      <c r="H226" s="122">
        <v>0</v>
      </c>
      <c r="I226" s="122">
        <v>206.4</v>
      </c>
      <c r="J226" s="1"/>
    </row>
    <row r="227" spans="1:11" x14ac:dyDescent="0.25">
      <c r="A227">
        <v>678</v>
      </c>
      <c r="B227">
        <v>6</v>
      </c>
      <c r="C227">
        <v>62610000</v>
      </c>
      <c r="D227">
        <v>20160026</v>
      </c>
      <c r="E227" t="s">
        <v>63</v>
      </c>
      <c r="F227" t="s">
        <v>134</v>
      </c>
      <c r="G227" t="s">
        <v>146</v>
      </c>
      <c r="H227" s="122">
        <v>0</v>
      </c>
      <c r="I227" s="122">
        <v>95</v>
      </c>
      <c r="J227" s="1"/>
    </row>
    <row r="228" spans="1:11" x14ac:dyDescent="0.25">
      <c r="A228">
        <v>680</v>
      </c>
      <c r="B228">
        <v>6</v>
      </c>
      <c r="C228">
        <v>62610000</v>
      </c>
      <c r="D228">
        <v>20160029</v>
      </c>
      <c r="E228" t="s">
        <v>63</v>
      </c>
      <c r="F228" t="s">
        <v>134</v>
      </c>
      <c r="G228" t="s">
        <v>144</v>
      </c>
      <c r="H228" s="122">
        <v>0</v>
      </c>
      <c r="I228" s="122">
        <v>5.21</v>
      </c>
      <c r="J228" s="1"/>
    </row>
    <row r="229" spans="1:11" x14ac:dyDescent="0.25">
      <c r="A229">
        <v>681</v>
      </c>
      <c r="B229">
        <v>6</v>
      </c>
      <c r="C229">
        <v>62610000</v>
      </c>
      <c r="D229">
        <v>20160036</v>
      </c>
      <c r="E229" t="s">
        <v>63</v>
      </c>
      <c r="F229" t="s">
        <v>134</v>
      </c>
      <c r="G229" t="s">
        <v>142</v>
      </c>
      <c r="H229" s="122">
        <v>0</v>
      </c>
      <c r="I229" s="122">
        <v>95</v>
      </c>
      <c r="J229" s="1"/>
    </row>
    <row r="230" spans="1:11" x14ac:dyDescent="0.25">
      <c r="A230">
        <v>682</v>
      </c>
      <c r="B230">
        <v>6</v>
      </c>
      <c r="C230">
        <v>62610000</v>
      </c>
      <c r="D230">
        <v>20160039</v>
      </c>
      <c r="E230" t="s">
        <v>63</v>
      </c>
      <c r="F230" t="s">
        <v>134</v>
      </c>
      <c r="G230" t="s">
        <v>141</v>
      </c>
      <c r="H230" s="122">
        <v>0</v>
      </c>
      <c r="I230" s="122">
        <v>3.06</v>
      </c>
      <c r="J230" s="1"/>
    </row>
    <row r="231" spans="1:11" x14ac:dyDescent="0.25">
      <c r="A231">
        <v>683</v>
      </c>
      <c r="B231">
        <v>6</v>
      </c>
      <c r="C231">
        <v>62610000</v>
      </c>
      <c r="D231">
        <v>20160046</v>
      </c>
      <c r="E231" t="s">
        <v>63</v>
      </c>
      <c r="F231" t="s">
        <v>134</v>
      </c>
      <c r="G231" t="s">
        <v>140</v>
      </c>
      <c r="H231" s="122">
        <v>0</v>
      </c>
      <c r="I231" s="122">
        <v>1.8</v>
      </c>
      <c r="J231" s="1"/>
    </row>
    <row r="232" spans="1:11" s="125" customFormat="1" x14ac:dyDescent="0.25">
      <c r="A232" s="125">
        <v>684</v>
      </c>
      <c r="B232" s="125">
        <v>6</v>
      </c>
      <c r="C232" s="125" t="s">
        <v>458</v>
      </c>
      <c r="D232" s="125">
        <v>20160047</v>
      </c>
      <c r="E232" s="125" t="s">
        <v>63</v>
      </c>
      <c r="F232" s="125" t="s">
        <v>385</v>
      </c>
      <c r="G232" s="125" t="s">
        <v>137</v>
      </c>
      <c r="H232" s="126">
        <v>28.05</v>
      </c>
      <c r="I232" s="126">
        <v>0</v>
      </c>
      <c r="J232" s="127"/>
    </row>
    <row r="233" spans="1:11" x14ac:dyDescent="0.25">
      <c r="A233">
        <v>685</v>
      </c>
      <c r="B233">
        <v>6</v>
      </c>
      <c r="C233">
        <v>62610000</v>
      </c>
      <c r="D233">
        <v>20160054</v>
      </c>
      <c r="E233" t="s">
        <v>63</v>
      </c>
      <c r="F233" t="s">
        <v>138</v>
      </c>
      <c r="G233" t="s">
        <v>139</v>
      </c>
      <c r="H233" s="122">
        <v>0</v>
      </c>
      <c r="I233" s="122">
        <v>1.95</v>
      </c>
      <c r="J233" s="1"/>
      <c r="K233" s="125"/>
    </row>
    <row r="234" spans="1:11" x14ac:dyDescent="0.25">
      <c r="A234">
        <v>686</v>
      </c>
      <c r="B234">
        <v>6</v>
      </c>
      <c r="C234">
        <v>62610000</v>
      </c>
      <c r="D234">
        <v>20160059</v>
      </c>
      <c r="E234" t="s">
        <v>63</v>
      </c>
      <c r="F234" t="s">
        <v>134</v>
      </c>
      <c r="G234" t="s">
        <v>135</v>
      </c>
      <c r="H234" s="122">
        <v>0</v>
      </c>
      <c r="I234" s="122">
        <v>1.4</v>
      </c>
      <c r="J234" s="1"/>
    </row>
    <row r="235" spans="1:11" x14ac:dyDescent="0.25">
      <c r="A235">
        <v>687</v>
      </c>
      <c r="B235">
        <v>6</v>
      </c>
      <c r="C235">
        <v>62610000</v>
      </c>
      <c r="D235">
        <v>20160059</v>
      </c>
      <c r="E235" t="s">
        <v>63</v>
      </c>
      <c r="F235" t="s">
        <v>134</v>
      </c>
      <c r="G235" t="s">
        <v>136</v>
      </c>
      <c r="H235" s="122">
        <v>0</v>
      </c>
      <c r="I235" s="122">
        <v>42</v>
      </c>
      <c r="J235" s="1"/>
    </row>
    <row r="236" spans="1:11" ht="15.75" x14ac:dyDescent="0.25">
      <c r="G236" s="121" t="str">
        <f>CONCATENATE("Compte ",C235)</f>
        <v>Compte 62610000</v>
      </c>
      <c r="H236" s="123">
        <f>SUM(H211:H235)</f>
        <v>28.05</v>
      </c>
      <c r="I236" s="123">
        <f>SUM(I211:I235)</f>
        <v>2104.4800000000005</v>
      </c>
      <c r="J236" s="1"/>
    </row>
    <row r="237" spans="1:11" x14ac:dyDescent="0.25">
      <c r="A237">
        <v>688</v>
      </c>
      <c r="B237">
        <v>6</v>
      </c>
      <c r="C237">
        <v>62620000</v>
      </c>
      <c r="D237">
        <v>20160004</v>
      </c>
      <c r="E237" t="s">
        <v>63</v>
      </c>
      <c r="F237" t="s">
        <v>113</v>
      </c>
      <c r="G237" t="s">
        <v>133</v>
      </c>
      <c r="H237" s="122">
        <v>0</v>
      </c>
      <c r="I237" s="122">
        <v>36.42</v>
      </c>
      <c r="J237" s="1"/>
    </row>
    <row r="238" spans="1:11" x14ac:dyDescent="0.25">
      <c r="A238">
        <v>689</v>
      </c>
      <c r="B238">
        <v>6</v>
      </c>
      <c r="C238">
        <v>62620000</v>
      </c>
      <c r="D238">
        <v>20160006</v>
      </c>
      <c r="E238" t="s">
        <v>63</v>
      </c>
      <c r="F238" t="s">
        <v>113</v>
      </c>
      <c r="G238" t="s">
        <v>131</v>
      </c>
      <c r="H238" s="122">
        <v>0</v>
      </c>
      <c r="I238" s="122">
        <v>36.56</v>
      </c>
      <c r="J238" s="1"/>
    </row>
    <row r="239" spans="1:11" x14ac:dyDescent="0.25">
      <c r="A239">
        <v>690</v>
      </c>
      <c r="B239">
        <v>6</v>
      </c>
      <c r="C239">
        <v>62620000</v>
      </c>
      <c r="D239">
        <v>20160012</v>
      </c>
      <c r="E239" t="s">
        <v>63</v>
      </c>
      <c r="F239" t="s">
        <v>113</v>
      </c>
      <c r="G239" t="s">
        <v>132</v>
      </c>
      <c r="H239" s="122">
        <v>0</v>
      </c>
      <c r="I239" s="122">
        <v>35.979999999999997</v>
      </c>
      <c r="J239" s="1"/>
    </row>
    <row r="240" spans="1:11" x14ac:dyDescent="0.25">
      <c r="A240">
        <v>691</v>
      </c>
      <c r="B240">
        <v>6</v>
      </c>
      <c r="C240">
        <v>62620000</v>
      </c>
      <c r="D240">
        <v>20160012</v>
      </c>
      <c r="E240" t="s">
        <v>63</v>
      </c>
      <c r="F240" t="s">
        <v>113</v>
      </c>
      <c r="G240" t="s">
        <v>116</v>
      </c>
      <c r="H240" s="122">
        <v>0</v>
      </c>
      <c r="I240" s="122">
        <v>6.74</v>
      </c>
      <c r="J240" s="1"/>
    </row>
    <row r="241" spans="1:10" x14ac:dyDescent="0.25">
      <c r="A241">
        <v>692</v>
      </c>
      <c r="B241">
        <v>6</v>
      </c>
      <c r="C241">
        <v>62620000</v>
      </c>
      <c r="D241">
        <v>20160019</v>
      </c>
      <c r="E241" t="s">
        <v>63</v>
      </c>
      <c r="F241" t="s">
        <v>113</v>
      </c>
      <c r="G241" t="s">
        <v>130</v>
      </c>
      <c r="H241" s="122">
        <v>0</v>
      </c>
      <c r="I241" s="122">
        <v>0.82</v>
      </c>
      <c r="J241" s="1"/>
    </row>
    <row r="242" spans="1:10" x14ac:dyDescent="0.25">
      <c r="A242">
        <v>694</v>
      </c>
      <c r="B242">
        <v>6</v>
      </c>
      <c r="C242">
        <v>62620000</v>
      </c>
      <c r="D242">
        <v>20160030</v>
      </c>
      <c r="E242" t="s">
        <v>63</v>
      </c>
      <c r="F242" t="s">
        <v>113</v>
      </c>
      <c r="G242" t="s">
        <v>128</v>
      </c>
      <c r="H242" s="122">
        <v>0</v>
      </c>
      <c r="I242" s="122">
        <v>8.58</v>
      </c>
      <c r="J242" s="1"/>
    </row>
    <row r="243" spans="1:10" x14ac:dyDescent="0.25">
      <c r="A243">
        <v>693</v>
      </c>
      <c r="B243">
        <v>6</v>
      </c>
      <c r="C243">
        <v>62620000</v>
      </c>
      <c r="D243">
        <v>20160030</v>
      </c>
      <c r="E243" t="s">
        <v>63</v>
      </c>
      <c r="F243" t="s">
        <v>113</v>
      </c>
      <c r="G243" t="s">
        <v>129</v>
      </c>
      <c r="H243" s="122">
        <v>0</v>
      </c>
      <c r="I243" s="122">
        <v>35.979999999999997</v>
      </c>
      <c r="J243" s="1"/>
    </row>
    <row r="244" spans="1:10" x14ac:dyDescent="0.25">
      <c r="A244">
        <v>695</v>
      </c>
      <c r="B244">
        <v>6</v>
      </c>
      <c r="C244">
        <v>62620000</v>
      </c>
      <c r="D244">
        <v>20160043</v>
      </c>
      <c r="E244" t="s">
        <v>63</v>
      </c>
      <c r="F244" t="s">
        <v>113</v>
      </c>
      <c r="G244" t="s">
        <v>126</v>
      </c>
      <c r="H244" s="122">
        <v>0</v>
      </c>
      <c r="I244" s="122">
        <v>35.979999999999997</v>
      </c>
      <c r="J244" s="1"/>
    </row>
    <row r="245" spans="1:10" x14ac:dyDescent="0.25">
      <c r="A245">
        <v>696</v>
      </c>
      <c r="B245">
        <v>6</v>
      </c>
      <c r="C245">
        <v>62620000</v>
      </c>
      <c r="D245">
        <v>20160043</v>
      </c>
      <c r="E245" t="s">
        <v>63</v>
      </c>
      <c r="F245" t="s">
        <v>113</v>
      </c>
      <c r="G245" t="s">
        <v>116</v>
      </c>
      <c r="H245" s="122">
        <v>0</v>
      </c>
      <c r="I245" s="122">
        <v>9</v>
      </c>
      <c r="J245" s="1"/>
    </row>
    <row r="246" spans="1:10" x14ac:dyDescent="0.25">
      <c r="A246">
        <v>697</v>
      </c>
      <c r="B246">
        <v>6</v>
      </c>
      <c r="C246">
        <v>62620000</v>
      </c>
      <c r="D246">
        <v>20160049</v>
      </c>
      <c r="E246" t="s">
        <v>63</v>
      </c>
      <c r="F246" t="s">
        <v>113</v>
      </c>
      <c r="G246" t="s">
        <v>127</v>
      </c>
      <c r="H246" s="122">
        <v>0</v>
      </c>
      <c r="I246" s="122">
        <v>35.979999999999997</v>
      </c>
      <c r="J246" s="1"/>
    </row>
    <row r="247" spans="1:10" x14ac:dyDescent="0.25">
      <c r="A247">
        <v>698</v>
      </c>
      <c r="B247">
        <v>6</v>
      </c>
      <c r="C247">
        <v>62620000</v>
      </c>
      <c r="D247">
        <v>20160049</v>
      </c>
      <c r="E247" t="s">
        <v>63</v>
      </c>
      <c r="F247" t="s">
        <v>113</v>
      </c>
      <c r="G247" t="s">
        <v>116</v>
      </c>
      <c r="H247" s="122">
        <v>0</v>
      </c>
      <c r="I247" s="122">
        <v>3.21</v>
      </c>
      <c r="J247" s="1"/>
    </row>
    <row r="248" spans="1:10" x14ac:dyDescent="0.25">
      <c r="A248">
        <v>699</v>
      </c>
      <c r="B248">
        <v>6</v>
      </c>
      <c r="C248">
        <v>62620000</v>
      </c>
      <c r="D248">
        <v>20160055</v>
      </c>
      <c r="E248" t="s">
        <v>63</v>
      </c>
      <c r="F248" t="s">
        <v>113</v>
      </c>
      <c r="G248" t="s">
        <v>125</v>
      </c>
      <c r="H248" s="122">
        <v>0</v>
      </c>
      <c r="I248" s="122">
        <v>2.06</v>
      </c>
      <c r="J248" s="1"/>
    </row>
    <row r="249" spans="1:10" x14ac:dyDescent="0.25">
      <c r="A249">
        <v>700</v>
      </c>
      <c r="B249">
        <v>6</v>
      </c>
      <c r="C249">
        <v>62620000</v>
      </c>
      <c r="D249">
        <v>20160058</v>
      </c>
      <c r="E249" t="s">
        <v>63</v>
      </c>
      <c r="F249" t="s">
        <v>113</v>
      </c>
      <c r="G249" t="s">
        <v>118</v>
      </c>
      <c r="H249" s="122">
        <v>0</v>
      </c>
      <c r="I249" s="122">
        <v>35.979999999999997</v>
      </c>
      <c r="J249" s="1"/>
    </row>
    <row r="250" spans="1:10" x14ac:dyDescent="0.25">
      <c r="A250">
        <v>701</v>
      </c>
      <c r="B250">
        <v>6</v>
      </c>
      <c r="C250">
        <v>62620000</v>
      </c>
      <c r="D250">
        <v>20160058</v>
      </c>
      <c r="E250" t="s">
        <v>63</v>
      </c>
      <c r="F250" t="s">
        <v>113</v>
      </c>
      <c r="G250" t="s">
        <v>116</v>
      </c>
      <c r="H250" s="122">
        <v>0</v>
      </c>
      <c r="I250" s="122">
        <v>4.3499999999999996</v>
      </c>
      <c r="J250" s="1"/>
    </row>
    <row r="251" spans="1:10" x14ac:dyDescent="0.25">
      <c r="A251">
        <v>702</v>
      </c>
      <c r="B251">
        <v>6</v>
      </c>
      <c r="C251">
        <v>62620000</v>
      </c>
      <c r="D251">
        <v>20160066</v>
      </c>
      <c r="E251" t="s">
        <v>63</v>
      </c>
      <c r="F251" t="s">
        <v>113</v>
      </c>
      <c r="G251" t="s">
        <v>118</v>
      </c>
      <c r="H251" s="122">
        <v>0</v>
      </c>
      <c r="I251" s="122">
        <v>35.979999999999997</v>
      </c>
      <c r="J251" s="1"/>
    </row>
    <row r="252" spans="1:10" x14ac:dyDescent="0.25">
      <c r="A252">
        <v>703</v>
      </c>
      <c r="B252">
        <v>6</v>
      </c>
      <c r="C252">
        <v>62620000</v>
      </c>
      <c r="D252">
        <v>20160066</v>
      </c>
      <c r="E252" t="s">
        <v>63</v>
      </c>
      <c r="F252" t="s">
        <v>113</v>
      </c>
      <c r="G252" t="s">
        <v>116</v>
      </c>
      <c r="H252" s="122">
        <v>0</v>
      </c>
      <c r="I252" s="122">
        <v>2.23</v>
      </c>
      <c r="J252" s="1"/>
    </row>
    <row r="253" spans="1:10" x14ac:dyDescent="0.25">
      <c r="A253">
        <v>704</v>
      </c>
      <c r="B253">
        <v>6</v>
      </c>
      <c r="C253">
        <v>62620000</v>
      </c>
      <c r="D253">
        <v>20160067</v>
      </c>
      <c r="E253" t="s">
        <v>63</v>
      </c>
      <c r="F253" t="s">
        <v>113</v>
      </c>
      <c r="G253" t="s">
        <v>124</v>
      </c>
      <c r="H253" s="122">
        <v>0</v>
      </c>
      <c r="I253" s="122">
        <v>12.6</v>
      </c>
      <c r="J253" s="1"/>
    </row>
    <row r="254" spans="1:10" x14ac:dyDescent="0.25">
      <c r="A254">
        <v>705</v>
      </c>
      <c r="B254">
        <v>6</v>
      </c>
      <c r="C254">
        <v>62620000</v>
      </c>
      <c r="D254">
        <v>20160068</v>
      </c>
      <c r="E254" t="s">
        <v>63</v>
      </c>
      <c r="F254" t="s">
        <v>113</v>
      </c>
      <c r="G254" t="s">
        <v>123</v>
      </c>
      <c r="H254" s="122">
        <v>0</v>
      </c>
      <c r="I254" s="122">
        <v>35.979999999999997</v>
      </c>
      <c r="J254" s="1"/>
    </row>
    <row r="255" spans="1:10" x14ac:dyDescent="0.25">
      <c r="A255">
        <v>706</v>
      </c>
      <c r="B255">
        <v>6</v>
      </c>
      <c r="C255">
        <v>62620000</v>
      </c>
      <c r="D255">
        <v>20160068</v>
      </c>
      <c r="E255" t="s">
        <v>63</v>
      </c>
      <c r="F255" t="s">
        <v>113</v>
      </c>
      <c r="G255" t="s">
        <v>116</v>
      </c>
      <c r="H255" s="122">
        <v>0</v>
      </c>
      <c r="I255" s="122">
        <v>2.56</v>
      </c>
      <c r="J255" s="1"/>
    </row>
    <row r="256" spans="1:10" x14ac:dyDescent="0.25">
      <c r="A256">
        <v>707</v>
      </c>
      <c r="B256">
        <v>6</v>
      </c>
      <c r="C256">
        <v>62620000</v>
      </c>
      <c r="D256">
        <v>20160071</v>
      </c>
      <c r="E256" t="s">
        <v>63</v>
      </c>
      <c r="F256" t="s">
        <v>120</v>
      </c>
      <c r="G256" t="s">
        <v>122</v>
      </c>
      <c r="H256" s="122">
        <v>0</v>
      </c>
      <c r="I256" s="122">
        <v>71.86</v>
      </c>
      <c r="J256" s="1"/>
    </row>
    <row r="257" spans="1:10" x14ac:dyDescent="0.25">
      <c r="A257">
        <v>708</v>
      </c>
      <c r="B257">
        <v>6</v>
      </c>
      <c r="C257">
        <v>62620000</v>
      </c>
      <c r="D257">
        <v>20160071</v>
      </c>
      <c r="E257" t="s">
        <v>63</v>
      </c>
      <c r="F257" t="s">
        <v>120</v>
      </c>
      <c r="G257" t="s">
        <v>121</v>
      </c>
      <c r="H257" s="122">
        <v>0</v>
      </c>
      <c r="I257" s="122">
        <v>0</v>
      </c>
      <c r="J257" s="1"/>
    </row>
    <row r="258" spans="1:10" x14ac:dyDescent="0.25">
      <c r="A258">
        <v>709</v>
      </c>
      <c r="B258">
        <v>6</v>
      </c>
      <c r="C258">
        <v>62620000</v>
      </c>
      <c r="D258">
        <v>20160072</v>
      </c>
      <c r="E258" t="s">
        <v>63</v>
      </c>
      <c r="F258" t="s">
        <v>113</v>
      </c>
      <c r="G258" t="s">
        <v>118</v>
      </c>
      <c r="H258" s="122">
        <v>0</v>
      </c>
      <c r="I258" s="122">
        <v>35.979999999999997</v>
      </c>
      <c r="J258" s="1"/>
    </row>
    <row r="259" spans="1:10" x14ac:dyDescent="0.25">
      <c r="A259">
        <v>710</v>
      </c>
      <c r="B259">
        <v>6</v>
      </c>
      <c r="C259">
        <v>62620000</v>
      </c>
      <c r="D259">
        <v>20160072</v>
      </c>
      <c r="E259" t="s">
        <v>63</v>
      </c>
      <c r="F259" t="s">
        <v>113</v>
      </c>
      <c r="G259" t="s">
        <v>116</v>
      </c>
      <c r="H259" s="122">
        <v>0</v>
      </c>
      <c r="I259" s="122">
        <v>0.15</v>
      </c>
      <c r="J259" s="1"/>
    </row>
    <row r="260" spans="1:10" x14ac:dyDescent="0.25">
      <c r="A260">
        <v>711</v>
      </c>
      <c r="B260">
        <v>6</v>
      </c>
      <c r="C260">
        <v>62620000</v>
      </c>
      <c r="D260">
        <v>20160073</v>
      </c>
      <c r="E260" t="s">
        <v>63</v>
      </c>
      <c r="F260" t="s">
        <v>113</v>
      </c>
      <c r="G260" t="s">
        <v>119</v>
      </c>
      <c r="H260" s="122">
        <v>0</v>
      </c>
      <c r="I260" s="122">
        <v>0.1</v>
      </c>
      <c r="J260" s="1"/>
    </row>
    <row r="261" spans="1:10" x14ac:dyDescent="0.25">
      <c r="A261">
        <v>712</v>
      </c>
      <c r="B261">
        <v>6</v>
      </c>
      <c r="C261">
        <v>62620000</v>
      </c>
      <c r="D261">
        <v>20160074</v>
      </c>
      <c r="E261" t="s">
        <v>63</v>
      </c>
      <c r="F261" t="s">
        <v>113</v>
      </c>
      <c r="G261" t="s">
        <v>118</v>
      </c>
      <c r="H261" s="122">
        <v>0</v>
      </c>
      <c r="I261" s="122">
        <v>35.979999999999997</v>
      </c>
      <c r="J261" s="1"/>
    </row>
    <row r="262" spans="1:10" x14ac:dyDescent="0.25">
      <c r="A262">
        <v>713</v>
      </c>
      <c r="B262">
        <v>6</v>
      </c>
      <c r="C262">
        <v>62620000</v>
      </c>
      <c r="D262">
        <v>20160074</v>
      </c>
      <c r="E262" t="s">
        <v>63</v>
      </c>
      <c r="F262" t="s">
        <v>113</v>
      </c>
      <c r="G262" t="s">
        <v>116</v>
      </c>
      <c r="H262" s="122">
        <v>0</v>
      </c>
      <c r="I262" s="122">
        <v>1.06</v>
      </c>
      <c r="J262" s="1"/>
    </row>
    <row r="263" spans="1:10" x14ac:dyDescent="0.25">
      <c r="A263">
        <v>714</v>
      </c>
      <c r="B263">
        <v>6</v>
      </c>
      <c r="C263">
        <v>62620000</v>
      </c>
      <c r="D263">
        <v>20160078</v>
      </c>
      <c r="E263" t="s">
        <v>63</v>
      </c>
      <c r="F263" t="s">
        <v>113</v>
      </c>
      <c r="G263" t="s">
        <v>117</v>
      </c>
      <c r="H263" s="122">
        <v>0</v>
      </c>
      <c r="I263" s="122">
        <v>1</v>
      </c>
      <c r="J263" s="1"/>
    </row>
    <row r="264" spans="1:10" x14ac:dyDescent="0.25">
      <c r="A264">
        <v>715</v>
      </c>
      <c r="B264">
        <v>6</v>
      </c>
      <c r="C264">
        <v>62620000</v>
      </c>
      <c r="D264">
        <v>20160079</v>
      </c>
      <c r="E264" t="s">
        <v>63</v>
      </c>
      <c r="F264" t="s">
        <v>113</v>
      </c>
      <c r="G264" t="s">
        <v>115</v>
      </c>
      <c r="H264" s="122">
        <v>0</v>
      </c>
      <c r="I264" s="122">
        <v>35.979999999999997</v>
      </c>
      <c r="J264" s="1"/>
    </row>
    <row r="265" spans="1:10" x14ac:dyDescent="0.25">
      <c r="A265">
        <v>716</v>
      </c>
      <c r="B265">
        <v>6</v>
      </c>
      <c r="C265">
        <v>62620000</v>
      </c>
      <c r="D265">
        <v>20160079</v>
      </c>
      <c r="E265" t="s">
        <v>63</v>
      </c>
      <c r="F265" t="s">
        <v>113</v>
      </c>
      <c r="G265" t="s">
        <v>114</v>
      </c>
      <c r="H265" s="122">
        <v>0</v>
      </c>
      <c r="I265" s="122">
        <v>1.1000000000000001</v>
      </c>
      <c r="J265" s="1"/>
    </row>
    <row r="266" spans="1:10" ht="15.75" x14ac:dyDescent="0.25">
      <c r="G266" s="121" t="str">
        <f>CONCATENATE("Compte ",C265)</f>
        <v>Compte 62620000</v>
      </c>
      <c r="H266" s="123">
        <f>SUM(H237:H265)</f>
        <v>0</v>
      </c>
      <c r="I266" s="123">
        <f>SUM(I237:I265)</f>
        <v>560.20000000000005</v>
      </c>
      <c r="J266" s="1"/>
    </row>
    <row r="267" spans="1:10" x14ac:dyDescent="0.25">
      <c r="A267">
        <v>748</v>
      </c>
      <c r="B267">
        <v>6</v>
      </c>
      <c r="C267">
        <v>62730000</v>
      </c>
      <c r="D267">
        <v>20160041</v>
      </c>
      <c r="E267" t="s">
        <v>63</v>
      </c>
      <c r="F267" t="s">
        <v>64</v>
      </c>
      <c r="G267" t="s">
        <v>81</v>
      </c>
      <c r="H267" s="122">
        <v>0</v>
      </c>
      <c r="I267" s="122">
        <v>134</v>
      </c>
      <c r="J267" s="1"/>
    </row>
    <row r="268" spans="1:10" ht="15.75" x14ac:dyDescent="0.25">
      <c r="G268" s="121" t="str">
        <f>CONCATENATE("Compte ",C267)</f>
        <v>Compte 62730000</v>
      </c>
      <c r="H268" s="123">
        <f>SUM(H267:H267)</f>
        <v>0</v>
      </c>
      <c r="I268" s="123">
        <f>SUM(I267:I267)</f>
        <v>134</v>
      </c>
      <c r="J268" s="1"/>
    </row>
    <row r="269" spans="1:10" x14ac:dyDescent="0.25">
      <c r="A269">
        <v>717</v>
      </c>
      <c r="B269">
        <v>6</v>
      </c>
      <c r="C269">
        <v>62750000</v>
      </c>
      <c r="D269">
        <v>20160008</v>
      </c>
      <c r="E269" t="s">
        <v>63</v>
      </c>
      <c r="F269" t="s">
        <v>64</v>
      </c>
      <c r="G269" t="s">
        <v>112</v>
      </c>
      <c r="H269" s="122">
        <v>0</v>
      </c>
      <c r="I269" s="122">
        <v>0.26</v>
      </c>
      <c r="J269" s="1"/>
    </row>
    <row r="270" spans="1:10" x14ac:dyDescent="0.25">
      <c r="A270">
        <v>718</v>
      </c>
      <c r="B270">
        <v>6</v>
      </c>
      <c r="C270">
        <v>62750000</v>
      </c>
      <c r="D270">
        <v>20160008</v>
      </c>
      <c r="E270" t="s">
        <v>63</v>
      </c>
      <c r="F270" t="s">
        <v>64</v>
      </c>
      <c r="G270" t="s">
        <v>111</v>
      </c>
      <c r="H270" s="122">
        <v>0</v>
      </c>
      <c r="I270" s="122">
        <v>0.32</v>
      </c>
      <c r="J270" s="1"/>
    </row>
    <row r="271" spans="1:10" x14ac:dyDescent="0.25">
      <c r="A271">
        <v>719</v>
      </c>
      <c r="B271">
        <v>6</v>
      </c>
      <c r="C271">
        <v>62750000</v>
      </c>
      <c r="D271">
        <v>20160008</v>
      </c>
      <c r="E271" t="s">
        <v>63</v>
      </c>
      <c r="F271" t="s">
        <v>64</v>
      </c>
      <c r="G271" t="s">
        <v>109</v>
      </c>
      <c r="H271" s="122">
        <v>0</v>
      </c>
      <c r="I271" s="122">
        <v>3.31</v>
      </c>
      <c r="J271" s="1"/>
    </row>
    <row r="272" spans="1:10" x14ac:dyDescent="0.25">
      <c r="A272">
        <v>720</v>
      </c>
      <c r="B272">
        <v>6</v>
      </c>
      <c r="C272">
        <v>62750000</v>
      </c>
      <c r="D272">
        <v>20160008</v>
      </c>
      <c r="E272" t="s">
        <v>63</v>
      </c>
      <c r="F272" t="s">
        <v>64</v>
      </c>
      <c r="G272" t="s">
        <v>110</v>
      </c>
      <c r="H272" s="122">
        <v>0</v>
      </c>
      <c r="I272" s="122">
        <v>2.08</v>
      </c>
      <c r="J272" s="1"/>
    </row>
    <row r="273" spans="1:10" x14ac:dyDescent="0.25">
      <c r="A273">
        <v>721</v>
      </c>
      <c r="B273">
        <v>6</v>
      </c>
      <c r="C273">
        <v>62750000</v>
      </c>
      <c r="D273">
        <v>20160008</v>
      </c>
      <c r="E273" t="s">
        <v>63</v>
      </c>
      <c r="F273" t="s">
        <v>64</v>
      </c>
      <c r="G273" t="s">
        <v>107</v>
      </c>
      <c r="H273" s="122">
        <v>0</v>
      </c>
      <c r="I273" s="122">
        <v>1.62</v>
      </c>
      <c r="J273" s="1"/>
    </row>
    <row r="274" spans="1:10" x14ac:dyDescent="0.25">
      <c r="A274">
        <v>722</v>
      </c>
      <c r="B274">
        <v>6</v>
      </c>
      <c r="C274">
        <v>62750000</v>
      </c>
      <c r="D274">
        <v>20160008</v>
      </c>
      <c r="E274" t="s">
        <v>63</v>
      </c>
      <c r="F274" t="s">
        <v>64</v>
      </c>
      <c r="G274" t="s">
        <v>108</v>
      </c>
      <c r="H274" s="122">
        <v>0</v>
      </c>
      <c r="I274" s="122">
        <v>1.1499999999999999</v>
      </c>
      <c r="J274" s="1"/>
    </row>
    <row r="275" spans="1:10" x14ac:dyDescent="0.25">
      <c r="A275">
        <v>723</v>
      </c>
      <c r="B275">
        <v>6</v>
      </c>
      <c r="C275">
        <v>62750000</v>
      </c>
      <c r="D275">
        <v>20160008</v>
      </c>
      <c r="E275" t="s">
        <v>63</v>
      </c>
      <c r="F275" t="s">
        <v>64</v>
      </c>
      <c r="G275" t="s">
        <v>106</v>
      </c>
      <c r="H275" s="122">
        <v>0</v>
      </c>
      <c r="I275" s="122">
        <v>0.88</v>
      </c>
      <c r="J275" s="1"/>
    </row>
    <row r="276" spans="1:10" x14ac:dyDescent="0.25">
      <c r="A276">
        <v>724</v>
      </c>
      <c r="B276">
        <v>6</v>
      </c>
      <c r="C276">
        <v>62750000</v>
      </c>
      <c r="D276">
        <v>20160008</v>
      </c>
      <c r="E276" t="s">
        <v>63</v>
      </c>
      <c r="F276" t="s">
        <v>64</v>
      </c>
      <c r="G276" t="s">
        <v>105</v>
      </c>
      <c r="H276" s="122">
        <v>0</v>
      </c>
      <c r="I276" s="122">
        <v>3.18</v>
      </c>
      <c r="J276" s="1"/>
    </row>
    <row r="277" spans="1:10" x14ac:dyDescent="0.25">
      <c r="A277">
        <v>725</v>
      </c>
      <c r="B277">
        <v>6</v>
      </c>
      <c r="C277">
        <v>62750000</v>
      </c>
      <c r="D277">
        <v>20160008</v>
      </c>
      <c r="E277" t="s">
        <v>63</v>
      </c>
      <c r="F277" t="s">
        <v>64</v>
      </c>
      <c r="G277" t="s">
        <v>103</v>
      </c>
      <c r="H277" s="122">
        <v>0</v>
      </c>
      <c r="I277" s="122">
        <v>1.33</v>
      </c>
      <c r="J277" s="1"/>
    </row>
    <row r="278" spans="1:10" x14ac:dyDescent="0.25">
      <c r="A278">
        <v>726</v>
      </c>
      <c r="B278">
        <v>6</v>
      </c>
      <c r="C278">
        <v>62750000</v>
      </c>
      <c r="D278">
        <v>20160008</v>
      </c>
      <c r="E278" t="s">
        <v>63</v>
      </c>
      <c r="F278" t="s">
        <v>64</v>
      </c>
      <c r="G278" t="s">
        <v>104</v>
      </c>
      <c r="H278" s="122">
        <v>0</v>
      </c>
      <c r="I278" s="122">
        <v>1.1200000000000001</v>
      </c>
      <c r="J278" s="1"/>
    </row>
    <row r="279" spans="1:10" x14ac:dyDescent="0.25">
      <c r="A279">
        <v>727</v>
      </c>
      <c r="B279">
        <v>6</v>
      </c>
      <c r="C279">
        <v>62750000</v>
      </c>
      <c r="D279">
        <v>20160008</v>
      </c>
      <c r="E279" t="s">
        <v>63</v>
      </c>
      <c r="F279" t="s">
        <v>64</v>
      </c>
      <c r="G279" t="s">
        <v>102</v>
      </c>
      <c r="H279" s="122">
        <v>0</v>
      </c>
      <c r="I279" s="122">
        <v>2.58</v>
      </c>
      <c r="J279" s="1"/>
    </row>
    <row r="280" spans="1:10" x14ac:dyDescent="0.25">
      <c r="A280">
        <v>728</v>
      </c>
      <c r="B280">
        <v>6</v>
      </c>
      <c r="C280">
        <v>62750000</v>
      </c>
      <c r="D280">
        <v>20160041</v>
      </c>
      <c r="E280" t="s">
        <v>63</v>
      </c>
      <c r="F280" t="s">
        <v>64</v>
      </c>
      <c r="G280" t="s">
        <v>100</v>
      </c>
      <c r="H280" s="122">
        <v>0</v>
      </c>
      <c r="I280" s="122">
        <v>4.25</v>
      </c>
      <c r="J280" s="1"/>
    </row>
    <row r="281" spans="1:10" x14ac:dyDescent="0.25">
      <c r="A281">
        <v>729</v>
      </c>
      <c r="B281">
        <v>6</v>
      </c>
      <c r="C281">
        <v>62750000</v>
      </c>
      <c r="D281">
        <v>20160041</v>
      </c>
      <c r="E281" t="s">
        <v>63</v>
      </c>
      <c r="F281" t="s">
        <v>64</v>
      </c>
      <c r="G281" t="s">
        <v>101</v>
      </c>
      <c r="H281" s="122">
        <v>0</v>
      </c>
      <c r="I281" s="122">
        <v>1.93</v>
      </c>
      <c r="J281" s="1"/>
    </row>
    <row r="282" spans="1:10" x14ac:dyDescent="0.25">
      <c r="A282">
        <v>730</v>
      </c>
      <c r="B282">
        <v>6</v>
      </c>
      <c r="C282">
        <v>62750000</v>
      </c>
      <c r="D282">
        <v>20160041</v>
      </c>
      <c r="E282" t="s">
        <v>63</v>
      </c>
      <c r="F282" t="s">
        <v>64</v>
      </c>
      <c r="G282" t="s">
        <v>99</v>
      </c>
      <c r="H282" s="122">
        <v>0</v>
      </c>
      <c r="I282" s="122">
        <v>0.37</v>
      </c>
      <c r="J282" s="1"/>
    </row>
    <row r="283" spans="1:10" x14ac:dyDescent="0.25">
      <c r="A283">
        <v>731</v>
      </c>
      <c r="B283">
        <v>6</v>
      </c>
      <c r="C283">
        <v>62750000</v>
      </c>
      <c r="D283">
        <v>20160041</v>
      </c>
      <c r="E283" t="s">
        <v>63</v>
      </c>
      <c r="F283" t="s">
        <v>64</v>
      </c>
      <c r="G283" t="s">
        <v>98</v>
      </c>
      <c r="H283" s="122">
        <v>0</v>
      </c>
      <c r="I283" s="122">
        <v>1.48</v>
      </c>
      <c r="J283" s="1"/>
    </row>
    <row r="284" spans="1:10" x14ac:dyDescent="0.25">
      <c r="A284">
        <v>732</v>
      </c>
      <c r="B284">
        <v>6</v>
      </c>
      <c r="C284">
        <v>62750000</v>
      </c>
      <c r="D284">
        <v>20160041</v>
      </c>
      <c r="E284" t="s">
        <v>63</v>
      </c>
      <c r="F284" t="s">
        <v>64</v>
      </c>
      <c r="G284" t="s">
        <v>97</v>
      </c>
      <c r="H284" s="122">
        <v>0</v>
      </c>
      <c r="I284" s="122">
        <v>2.41</v>
      </c>
      <c r="J284" s="1"/>
    </row>
    <row r="285" spans="1:10" x14ac:dyDescent="0.25">
      <c r="A285">
        <v>733</v>
      </c>
      <c r="B285">
        <v>6</v>
      </c>
      <c r="C285">
        <v>62750000</v>
      </c>
      <c r="D285">
        <v>20160041</v>
      </c>
      <c r="E285" t="s">
        <v>63</v>
      </c>
      <c r="F285" t="s">
        <v>64</v>
      </c>
      <c r="G285" t="s">
        <v>96</v>
      </c>
      <c r="H285" s="122">
        <v>0</v>
      </c>
      <c r="I285" s="122">
        <v>3.13</v>
      </c>
      <c r="J285" s="1"/>
    </row>
    <row r="286" spans="1:10" x14ac:dyDescent="0.25">
      <c r="A286">
        <v>734</v>
      </c>
      <c r="B286">
        <v>6</v>
      </c>
      <c r="C286">
        <v>62750000</v>
      </c>
      <c r="D286">
        <v>20160041</v>
      </c>
      <c r="E286" t="s">
        <v>63</v>
      </c>
      <c r="F286" t="s">
        <v>64</v>
      </c>
      <c r="G286" t="s">
        <v>95</v>
      </c>
      <c r="H286" s="122">
        <v>0</v>
      </c>
      <c r="I286" s="122">
        <v>0.68</v>
      </c>
      <c r="J286" s="1"/>
    </row>
    <row r="287" spans="1:10" x14ac:dyDescent="0.25">
      <c r="A287">
        <v>735</v>
      </c>
      <c r="B287">
        <v>6</v>
      </c>
      <c r="C287">
        <v>62750000</v>
      </c>
      <c r="D287">
        <v>20160041</v>
      </c>
      <c r="E287" t="s">
        <v>63</v>
      </c>
      <c r="F287" t="s">
        <v>64</v>
      </c>
      <c r="G287" t="s">
        <v>94</v>
      </c>
      <c r="H287" s="122">
        <v>0</v>
      </c>
      <c r="I287" s="122">
        <v>2.5099999999999998</v>
      </c>
      <c r="J287" s="1"/>
    </row>
    <row r="288" spans="1:10" x14ac:dyDescent="0.25">
      <c r="A288">
        <v>736</v>
      </c>
      <c r="B288">
        <v>6</v>
      </c>
      <c r="C288">
        <v>62750000</v>
      </c>
      <c r="D288">
        <v>20160041</v>
      </c>
      <c r="E288" t="s">
        <v>63</v>
      </c>
      <c r="F288" t="s">
        <v>64</v>
      </c>
      <c r="G288" t="s">
        <v>93</v>
      </c>
      <c r="H288" s="122">
        <v>0</v>
      </c>
      <c r="I288" s="122">
        <v>1.57</v>
      </c>
      <c r="J288" s="1"/>
    </row>
    <row r="289" spans="1:10" x14ac:dyDescent="0.25">
      <c r="A289">
        <v>737</v>
      </c>
      <c r="B289">
        <v>6</v>
      </c>
      <c r="C289">
        <v>62750000</v>
      </c>
      <c r="D289">
        <v>20160041</v>
      </c>
      <c r="E289" t="s">
        <v>63</v>
      </c>
      <c r="F289" t="s">
        <v>64</v>
      </c>
      <c r="G289" t="s">
        <v>92</v>
      </c>
      <c r="H289" s="122">
        <v>0</v>
      </c>
      <c r="I289" s="122">
        <v>3.31</v>
      </c>
      <c r="J289" s="1"/>
    </row>
    <row r="290" spans="1:10" x14ac:dyDescent="0.25">
      <c r="A290">
        <v>738</v>
      </c>
      <c r="B290">
        <v>6</v>
      </c>
      <c r="C290">
        <v>62750000</v>
      </c>
      <c r="D290">
        <v>20160041</v>
      </c>
      <c r="E290" t="s">
        <v>63</v>
      </c>
      <c r="F290" t="s">
        <v>64</v>
      </c>
      <c r="G290" t="s">
        <v>91</v>
      </c>
      <c r="H290" s="122">
        <v>0</v>
      </c>
      <c r="I290" s="122">
        <v>1.33</v>
      </c>
      <c r="J290" s="1"/>
    </row>
    <row r="291" spans="1:10" x14ac:dyDescent="0.25">
      <c r="A291">
        <v>739</v>
      </c>
      <c r="B291">
        <v>6</v>
      </c>
      <c r="C291">
        <v>62750000</v>
      </c>
      <c r="D291">
        <v>20160041</v>
      </c>
      <c r="E291" t="s">
        <v>63</v>
      </c>
      <c r="F291" t="s">
        <v>64</v>
      </c>
      <c r="G291" t="s">
        <v>90</v>
      </c>
      <c r="H291" s="122">
        <v>0</v>
      </c>
      <c r="I291" s="122">
        <v>1.62</v>
      </c>
      <c r="J291" s="1"/>
    </row>
    <row r="292" spans="1:10" x14ac:dyDescent="0.25">
      <c r="A292">
        <v>740</v>
      </c>
      <c r="B292">
        <v>6</v>
      </c>
      <c r="C292">
        <v>62750000</v>
      </c>
      <c r="D292">
        <v>20160041</v>
      </c>
      <c r="E292" t="s">
        <v>63</v>
      </c>
      <c r="F292" t="s">
        <v>64</v>
      </c>
      <c r="G292" t="s">
        <v>89</v>
      </c>
      <c r="H292" s="122">
        <v>0</v>
      </c>
      <c r="I292" s="122">
        <v>1.84</v>
      </c>
      <c r="J292" s="1"/>
    </row>
    <row r="293" spans="1:10" x14ac:dyDescent="0.25">
      <c r="A293">
        <v>741</v>
      </c>
      <c r="B293">
        <v>6</v>
      </c>
      <c r="C293">
        <v>62750000</v>
      </c>
      <c r="D293">
        <v>20160041</v>
      </c>
      <c r="E293" t="s">
        <v>63</v>
      </c>
      <c r="F293" t="s">
        <v>64</v>
      </c>
      <c r="G293" t="s">
        <v>88</v>
      </c>
      <c r="H293" s="122">
        <v>0</v>
      </c>
      <c r="I293" s="122">
        <v>1.65</v>
      </c>
      <c r="J293" s="1"/>
    </row>
    <row r="294" spans="1:10" x14ac:dyDescent="0.25">
      <c r="A294">
        <v>742</v>
      </c>
      <c r="B294">
        <v>6</v>
      </c>
      <c r="C294">
        <v>62750000</v>
      </c>
      <c r="D294">
        <v>20160041</v>
      </c>
      <c r="E294" t="s">
        <v>63</v>
      </c>
      <c r="F294" t="s">
        <v>64</v>
      </c>
      <c r="G294" t="s">
        <v>87</v>
      </c>
      <c r="H294" s="122">
        <v>0</v>
      </c>
      <c r="I294" s="122">
        <v>3.39</v>
      </c>
      <c r="J294" s="1"/>
    </row>
    <row r="295" spans="1:10" x14ac:dyDescent="0.25">
      <c r="A295">
        <v>743</v>
      </c>
      <c r="B295">
        <v>6</v>
      </c>
      <c r="C295">
        <v>62750000</v>
      </c>
      <c r="D295">
        <v>20160041</v>
      </c>
      <c r="E295" t="s">
        <v>63</v>
      </c>
      <c r="F295" t="s">
        <v>64</v>
      </c>
      <c r="G295" t="s">
        <v>86</v>
      </c>
      <c r="H295" s="122">
        <v>0</v>
      </c>
      <c r="I295" s="122">
        <v>2.9</v>
      </c>
      <c r="J295" s="1"/>
    </row>
    <row r="296" spans="1:10" x14ac:dyDescent="0.25">
      <c r="A296">
        <v>744</v>
      </c>
      <c r="B296">
        <v>6</v>
      </c>
      <c r="C296">
        <v>62750000</v>
      </c>
      <c r="D296">
        <v>20160041</v>
      </c>
      <c r="E296" t="s">
        <v>63</v>
      </c>
      <c r="F296" t="s">
        <v>64</v>
      </c>
      <c r="G296" t="s">
        <v>85</v>
      </c>
      <c r="H296" s="122">
        <v>0</v>
      </c>
      <c r="I296" s="122">
        <v>1.37</v>
      </c>
      <c r="J296" s="1"/>
    </row>
    <row r="297" spans="1:10" x14ac:dyDescent="0.25">
      <c r="A297">
        <v>745</v>
      </c>
      <c r="B297">
        <v>6</v>
      </c>
      <c r="C297">
        <v>62750000</v>
      </c>
      <c r="D297">
        <v>20160041</v>
      </c>
      <c r="E297" t="s">
        <v>63</v>
      </c>
      <c r="F297" t="s">
        <v>64</v>
      </c>
      <c r="G297" t="s">
        <v>84</v>
      </c>
      <c r="H297" s="122">
        <v>0</v>
      </c>
      <c r="I297" s="122">
        <v>1.79</v>
      </c>
      <c r="J297" s="1"/>
    </row>
    <row r="298" spans="1:10" x14ac:dyDescent="0.25">
      <c r="A298">
        <v>746</v>
      </c>
      <c r="B298">
        <v>6</v>
      </c>
      <c r="C298">
        <v>62750000</v>
      </c>
      <c r="D298">
        <v>20160041</v>
      </c>
      <c r="E298" t="s">
        <v>63</v>
      </c>
      <c r="F298" t="s">
        <v>64</v>
      </c>
      <c r="G298" t="s">
        <v>83</v>
      </c>
      <c r="H298" s="122">
        <v>0</v>
      </c>
      <c r="I298" s="122">
        <v>0.98</v>
      </c>
      <c r="J298" s="1"/>
    </row>
    <row r="299" spans="1:10" x14ac:dyDescent="0.25">
      <c r="A299">
        <v>747</v>
      </c>
      <c r="B299">
        <v>6</v>
      </c>
      <c r="C299">
        <v>62750000</v>
      </c>
      <c r="D299">
        <v>20160041</v>
      </c>
      <c r="E299" t="s">
        <v>63</v>
      </c>
      <c r="F299" t="s">
        <v>64</v>
      </c>
      <c r="G299" t="s">
        <v>80</v>
      </c>
      <c r="H299" s="122">
        <v>0</v>
      </c>
      <c r="I299" s="122">
        <v>4.33</v>
      </c>
      <c r="J299" s="1"/>
    </row>
    <row r="300" spans="1:10" x14ac:dyDescent="0.25">
      <c r="A300">
        <v>749</v>
      </c>
      <c r="B300">
        <v>6</v>
      </c>
      <c r="C300">
        <v>62750000</v>
      </c>
      <c r="D300">
        <v>20160042</v>
      </c>
      <c r="E300" t="s">
        <v>63</v>
      </c>
      <c r="F300" t="s">
        <v>64</v>
      </c>
      <c r="G300" t="s">
        <v>82</v>
      </c>
      <c r="H300" s="122">
        <v>0</v>
      </c>
      <c r="I300" s="122">
        <v>0.32</v>
      </c>
      <c r="J300" s="1"/>
    </row>
    <row r="301" spans="1:10" x14ac:dyDescent="0.25">
      <c r="A301">
        <v>750</v>
      </c>
      <c r="B301">
        <v>6</v>
      </c>
      <c r="C301">
        <v>62750000</v>
      </c>
      <c r="D301">
        <v>20160042</v>
      </c>
      <c r="E301" t="s">
        <v>63</v>
      </c>
      <c r="F301" t="s">
        <v>64</v>
      </c>
      <c r="G301" t="s">
        <v>79</v>
      </c>
      <c r="H301" s="122">
        <v>0</v>
      </c>
      <c r="I301" s="122">
        <v>3.3</v>
      </c>
      <c r="J301" s="1"/>
    </row>
    <row r="302" spans="1:10" x14ac:dyDescent="0.25">
      <c r="A302">
        <v>751</v>
      </c>
      <c r="B302">
        <v>6</v>
      </c>
      <c r="C302">
        <v>62750000</v>
      </c>
      <c r="D302">
        <v>20160042</v>
      </c>
      <c r="E302" t="s">
        <v>63</v>
      </c>
      <c r="F302" t="s">
        <v>64</v>
      </c>
      <c r="G302" t="s">
        <v>78</v>
      </c>
      <c r="H302" s="122">
        <v>0</v>
      </c>
      <c r="I302" s="122">
        <v>1.24</v>
      </c>
      <c r="J302" s="1"/>
    </row>
    <row r="303" spans="1:10" x14ac:dyDescent="0.25">
      <c r="A303">
        <v>752</v>
      </c>
      <c r="B303">
        <v>6</v>
      </c>
      <c r="C303">
        <v>62750000</v>
      </c>
      <c r="D303">
        <v>20160042</v>
      </c>
      <c r="E303" t="s">
        <v>63</v>
      </c>
      <c r="F303" t="s">
        <v>64</v>
      </c>
      <c r="G303" t="s">
        <v>77</v>
      </c>
      <c r="H303" s="122">
        <v>0</v>
      </c>
      <c r="I303" s="122">
        <v>2.37</v>
      </c>
      <c r="J303" s="1"/>
    </row>
    <row r="304" spans="1:10" x14ac:dyDescent="0.25">
      <c r="A304">
        <v>753</v>
      </c>
      <c r="B304">
        <v>6</v>
      </c>
      <c r="C304">
        <v>62750000</v>
      </c>
      <c r="D304">
        <v>20160042</v>
      </c>
      <c r="E304" t="s">
        <v>63</v>
      </c>
      <c r="F304" t="s">
        <v>64</v>
      </c>
      <c r="G304" t="s">
        <v>76</v>
      </c>
      <c r="H304" s="122">
        <v>0</v>
      </c>
      <c r="I304" s="122">
        <v>0.85</v>
      </c>
      <c r="J304" s="1"/>
    </row>
    <row r="305" spans="1:10" x14ac:dyDescent="0.25">
      <c r="A305">
        <v>754</v>
      </c>
      <c r="B305">
        <v>6</v>
      </c>
      <c r="C305">
        <v>62750000</v>
      </c>
      <c r="D305">
        <v>20160042</v>
      </c>
      <c r="E305" t="s">
        <v>63</v>
      </c>
      <c r="F305" t="s">
        <v>64</v>
      </c>
      <c r="G305" t="s">
        <v>75</v>
      </c>
      <c r="H305" s="122">
        <v>0</v>
      </c>
      <c r="I305" s="122">
        <v>1.37</v>
      </c>
      <c r="J305" s="1"/>
    </row>
    <row r="306" spans="1:10" x14ac:dyDescent="0.25">
      <c r="A306">
        <v>755</v>
      </c>
      <c r="B306">
        <v>6</v>
      </c>
      <c r="C306">
        <v>62750000</v>
      </c>
      <c r="D306">
        <v>20160042</v>
      </c>
      <c r="E306" t="s">
        <v>63</v>
      </c>
      <c r="F306" t="s">
        <v>64</v>
      </c>
      <c r="G306" t="s">
        <v>74</v>
      </c>
      <c r="H306" s="122">
        <v>0</v>
      </c>
      <c r="I306" s="122">
        <v>0.73</v>
      </c>
      <c r="J306" s="1"/>
    </row>
    <row r="307" spans="1:10" x14ac:dyDescent="0.25">
      <c r="A307">
        <v>756</v>
      </c>
      <c r="B307">
        <v>6</v>
      </c>
      <c r="C307">
        <v>62750000</v>
      </c>
      <c r="D307">
        <v>20160042</v>
      </c>
      <c r="E307" t="s">
        <v>63</v>
      </c>
      <c r="F307" t="s">
        <v>64</v>
      </c>
      <c r="G307" t="s">
        <v>72</v>
      </c>
      <c r="H307" s="122">
        <v>0</v>
      </c>
      <c r="I307" s="122">
        <v>0.87</v>
      </c>
      <c r="J307" s="1"/>
    </row>
    <row r="308" spans="1:10" x14ac:dyDescent="0.25">
      <c r="A308">
        <v>757</v>
      </c>
      <c r="B308">
        <v>6</v>
      </c>
      <c r="C308">
        <v>62750000</v>
      </c>
      <c r="D308">
        <v>20160042</v>
      </c>
      <c r="E308" t="s">
        <v>63</v>
      </c>
      <c r="F308" t="s">
        <v>64</v>
      </c>
      <c r="G308" t="s">
        <v>73</v>
      </c>
      <c r="H308" s="122">
        <v>0</v>
      </c>
      <c r="I308" s="122">
        <v>0.64</v>
      </c>
      <c r="J308" s="1"/>
    </row>
    <row r="309" spans="1:10" x14ac:dyDescent="0.25">
      <c r="A309">
        <v>758</v>
      </c>
      <c r="B309">
        <v>6</v>
      </c>
      <c r="C309">
        <v>62750000</v>
      </c>
      <c r="D309">
        <v>20160042</v>
      </c>
      <c r="E309" t="s">
        <v>63</v>
      </c>
      <c r="F309" t="s">
        <v>64</v>
      </c>
      <c r="G309" t="s">
        <v>71</v>
      </c>
      <c r="H309" s="122">
        <v>0</v>
      </c>
      <c r="I309" s="122">
        <v>0.37</v>
      </c>
      <c r="J309" s="1"/>
    </row>
    <row r="310" spans="1:10" x14ac:dyDescent="0.25">
      <c r="A310">
        <v>759</v>
      </c>
      <c r="B310">
        <v>6</v>
      </c>
      <c r="C310">
        <v>62750000</v>
      </c>
      <c r="D310">
        <v>20160042</v>
      </c>
      <c r="E310" t="s">
        <v>63</v>
      </c>
      <c r="F310" t="s">
        <v>64</v>
      </c>
      <c r="G310" t="s">
        <v>70</v>
      </c>
      <c r="H310" s="122">
        <v>0</v>
      </c>
      <c r="I310" s="122">
        <v>0.89</v>
      </c>
      <c r="J310" s="1"/>
    </row>
    <row r="311" spans="1:10" x14ac:dyDescent="0.25">
      <c r="A311">
        <v>760</v>
      </c>
      <c r="B311">
        <v>6</v>
      </c>
      <c r="C311">
        <v>62750000</v>
      </c>
      <c r="D311">
        <v>20160042</v>
      </c>
      <c r="E311" t="s">
        <v>63</v>
      </c>
      <c r="F311" t="s">
        <v>64</v>
      </c>
      <c r="G311" t="s">
        <v>69</v>
      </c>
      <c r="H311" s="122">
        <v>0</v>
      </c>
      <c r="I311" s="122">
        <v>2.27</v>
      </c>
      <c r="J311" s="1"/>
    </row>
    <row r="312" spans="1:10" x14ac:dyDescent="0.25">
      <c r="A312">
        <v>761</v>
      </c>
      <c r="B312">
        <v>6</v>
      </c>
      <c r="C312">
        <v>62750000</v>
      </c>
      <c r="D312">
        <v>20160042</v>
      </c>
      <c r="E312" t="s">
        <v>63</v>
      </c>
      <c r="F312" t="s">
        <v>64</v>
      </c>
      <c r="G312" t="s">
        <v>68</v>
      </c>
      <c r="H312" s="122">
        <v>0</v>
      </c>
      <c r="I312" s="122">
        <v>0.23</v>
      </c>
      <c r="J312" s="1"/>
    </row>
    <row r="313" spans="1:10" x14ac:dyDescent="0.25">
      <c r="A313">
        <v>762</v>
      </c>
      <c r="B313">
        <v>6</v>
      </c>
      <c r="C313">
        <v>62750000</v>
      </c>
      <c r="D313">
        <v>20160042</v>
      </c>
      <c r="E313" t="s">
        <v>63</v>
      </c>
      <c r="F313" t="s">
        <v>64</v>
      </c>
      <c r="G313" t="s">
        <v>65</v>
      </c>
      <c r="H313" s="122">
        <v>0</v>
      </c>
      <c r="I313" s="122">
        <v>0.61</v>
      </c>
      <c r="J313" s="1"/>
    </row>
    <row r="314" spans="1:10" x14ac:dyDescent="0.25">
      <c r="A314">
        <v>763</v>
      </c>
      <c r="B314">
        <v>6</v>
      </c>
      <c r="C314">
        <v>62750000</v>
      </c>
      <c r="D314">
        <v>20160042</v>
      </c>
      <c r="E314" t="s">
        <v>63</v>
      </c>
      <c r="F314" t="s">
        <v>64</v>
      </c>
      <c r="G314" t="s">
        <v>66</v>
      </c>
      <c r="H314" s="122">
        <v>0</v>
      </c>
      <c r="I314" s="122">
        <v>0.55000000000000004</v>
      </c>
      <c r="J314" s="1"/>
    </row>
    <row r="315" spans="1:10" x14ac:dyDescent="0.25">
      <c r="A315">
        <v>764</v>
      </c>
      <c r="B315">
        <v>6</v>
      </c>
      <c r="C315">
        <v>62750000</v>
      </c>
      <c r="D315">
        <v>20160042</v>
      </c>
      <c r="E315" t="s">
        <v>63</v>
      </c>
      <c r="F315" t="s">
        <v>64</v>
      </c>
      <c r="G315" t="s">
        <v>67</v>
      </c>
      <c r="H315" s="122">
        <v>0</v>
      </c>
      <c r="I315" s="122">
        <v>0.67</v>
      </c>
      <c r="J315" s="1"/>
    </row>
    <row r="316" spans="1:10" x14ac:dyDescent="0.25">
      <c r="A316">
        <v>765</v>
      </c>
      <c r="B316">
        <v>6</v>
      </c>
      <c r="C316">
        <v>62750000</v>
      </c>
      <c r="D316">
        <v>20160042</v>
      </c>
      <c r="E316" t="s">
        <v>63</v>
      </c>
      <c r="F316" t="s">
        <v>64</v>
      </c>
      <c r="G316" t="s">
        <v>239</v>
      </c>
      <c r="H316" s="122">
        <v>0</v>
      </c>
      <c r="I316" s="122">
        <v>0.25</v>
      </c>
      <c r="J316" s="1"/>
    </row>
    <row r="317" spans="1:10" x14ac:dyDescent="0.25">
      <c r="A317">
        <v>766</v>
      </c>
      <c r="B317">
        <v>6</v>
      </c>
      <c r="C317">
        <v>62750000</v>
      </c>
      <c r="D317">
        <v>20160042</v>
      </c>
      <c r="E317" t="s">
        <v>63</v>
      </c>
      <c r="F317" t="s">
        <v>64</v>
      </c>
      <c r="G317" t="s">
        <v>240</v>
      </c>
      <c r="H317" s="122">
        <v>0</v>
      </c>
      <c r="I317" s="122">
        <v>0.71</v>
      </c>
      <c r="J317" s="1"/>
    </row>
    <row r="318" spans="1:10" x14ac:dyDescent="0.25">
      <c r="A318">
        <v>767</v>
      </c>
      <c r="B318">
        <v>6</v>
      </c>
      <c r="C318">
        <v>62750000</v>
      </c>
      <c r="D318">
        <v>20160042</v>
      </c>
      <c r="E318" t="s">
        <v>63</v>
      </c>
      <c r="F318" t="s">
        <v>64</v>
      </c>
      <c r="G318" t="s">
        <v>241</v>
      </c>
      <c r="H318" s="122">
        <v>0</v>
      </c>
      <c r="I318" s="122">
        <v>0.47</v>
      </c>
      <c r="J318" s="1"/>
    </row>
    <row r="319" spans="1:10" x14ac:dyDescent="0.25">
      <c r="A319">
        <v>768</v>
      </c>
      <c r="B319">
        <v>6</v>
      </c>
      <c r="C319">
        <v>62750000</v>
      </c>
      <c r="D319">
        <v>20160052</v>
      </c>
      <c r="E319" t="s">
        <v>63</v>
      </c>
      <c r="F319" t="s">
        <v>64</v>
      </c>
      <c r="G319" t="s">
        <v>242</v>
      </c>
      <c r="H319" s="122">
        <v>0</v>
      </c>
      <c r="I319" s="122">
        <v>0.94</v>
      </c>
      <c r="J319" s="1"/>
    </row>
    <row r="320" spans="1:10" x14ac:dyDescent="0.25">
      <c r="A320">
        <v>769</v>
      </c>
      <c r="B320">
        <v>6</v>
      </c>
      <c r="C320">
        <v>62750000</v>
      </c>
      <c r="D320">
        <v>20160052</v>
      </c>
      <c r="E320" t="s">
        <v>63</v>
      </c>
      <c r="F320" t="s">
        <v>64</v>
      </c>
      <c r="G320" t="s">
        <v>243</v>
      </c>
      <c r="H320" s="122">
        <v>0</v>
      </c>
      <c r="I320" s="122">
        <v>0.66</v>
      </c>
      <c r="J320" s="1"/>
    </row>
    <row r="321" spans="1:10" x14ac:dyDescent="0.25">
      <c r="A321">
        <v>770</v>
      </c>
      <c r="B321">
        <v>6</v>
      </c>
      <c r="C321">
        <v>62750000</v>
      </c>
      <c r="D321">
        <v>20160052</v>
      </c>
      <c r="E321" t="s">
        <v>63</v>
      </c>
      <c r="F321" t="s">
        <v>64</v>
      </c>
      <c r="G321" t="s">
        <v>244</v>
      </c>
      <c r="H321" s="122">
        <v>0</v>
      </c>
      <c r="I321" s="122">
        <v>0.45</v>
      </c>
      <c r="J321" s="1"/>
    </row>
    <row r="322" spans="1:10" x14ac:dyDescent="0.25">
      <c r="A322">
        <v>771</v>
      </c>
      <c r="B322">
        <v>6</v>
      </c>
      <c r="C322">
        <v>62750000</v>
      </c>
      <c r="D322">
        <v>20160052</v>
      </c>
      <c r="E322" t="s">
        <v>63</v>
      </c>
      <c r="F322" t="s">
        <v>64</v>
      </c>
      <c r="G322" t="s">
        <v>245</v>
      </c>
      <c r="H322" s="122">
        <v>0</v>
      </c>
      <c r="I322" s="122">
        <v>0.14000000000000001</v>
      </c>
      <c r="J322" s="1"/>
    </row>
    <row r="323" spans="1:10" x14ac:dyDescent="0.25">
      <c r="A323">
        <v>772</v>
      </c>
      <c r="B323">
        <v>6</v>
      </c>
      <c r="C323">
        <v>62750000</v>
      </c>
      <c r="D323">
        <v>20160052</v>
      </c>
      <c r="E323" t="s">
        <v>63</v>
      </c>
      <c r="F323" t="s">
        <v>64</v>
      </c>
      <c r="G323" t="s">
        <v>246</v>
      </c>
      <c r="H323" s="122">
        <v>0</v>
      </c>
      <c r="I323" s="122">
        <v>0.14000000000000001</v>
      </c>
      <c r="J323" s="1"/>
    </row>
    <row r="324" spans="1:10" x14ac:dyDescent="0.25">
      <c r="A324">
        <v>773</v>
      </c>
      <c r="B324">
        <v>6</v>
      </c>
      <c r="C324">
        <v>62750000</v>
      </c>
      <c r="D324">
        <v>20160052</v>
      </c>
      <c r="E324" t="s">
        <v>63</v>
      </c>
      <c r="F324" t="s">
        <v>64</v>
      </c>
      <c r="G324" t="s">
        <v>247</v>
      </c>
      <c r="H324" s="122">
        <v>0</v>
      </c>
      <c r="I324" s="122">
        <v>0.5</v>
      </c>
      <c r="J324" s="1"/>
    </row>
    <row r="325" spans="1:10" x14ac:dyDescent="0.25">
      <c r="A325">
        <v>774</v>
      </c>
      <c r="B325">
        <v>6</v>
      </c>
      <c r="C325">
        <v>62750000</v>
      </c>
      <c r="D325">
        <v>20160052</v>
      </c>
      <c r="E325" t="s">
        <v>63</v>
      </c>
      <c r="F325" t="s">
        <v>64</v>
      </c>
      <c r="G325" t="s">
        <v>248</v>
      </c>
      <c r="H325" s="122">
        <v>0</v>
      </c>
      <c r="I325" s="122">
        <v>0.45</v>
      </c>
      <c r="J325" s="1"/>
    </row>
    <row r="326" spans="1:10" x14ac:dyDescent="0.25">
      <c r="A326">
        <v>775</v>
      </c>
      <c r="B326">
        <v>6</v>
      </c>
      <c r="C326">
        <v>62750000</v>
      </c>
      <c r="D326">
        <v>20160052</v>
      </c>
      <c r="E326" t="s">
        <v>63</v>
      </c>
      <c r="F326" t="s">
        <v>64</v>
      </c>
      <c r="G326" t="s">
        <v>249</v>
      </c>
      <c r="H326" s="122">
        <v>0</v>
      </c>
      <c r="I326" s="122">
        <v>0.59</v>
      </c>
      <c r="J326" s="1"/>
    </row>
    <row r="327" spans="1:10" x14ac:dyDescent="0.25">
      <c r="A327">
        <v>776</v>
      </c>
      <c r="B327">
        <v>6</v>
      </c>
      <c r="C327">
        <v>62750000</v>
      </c>
      <c r="D327">
        <v>20160052</v>
      </c>
      <c r="E327" t="s">
        <v>63</v>
      </c>
      <c r="F327" t="s">
        <v>64</v>
      </c>
      <c r="G327" t="s">
        <v>250</v>
      </c>
      <c r="H327" s="122">
        <v>0</v>
      </c>
      <c r="I327" s="122">
        <v>0.18</v>
      </c>
      <c r="J327" s="1"/>
    </row>
    <row r="328" spans="1:10" x14ac:dyDescent="0.25">
      <c r="A328">
        <v>777</v>
      </c>
      <c r="B328">
        <v>6</v>
      </c>
      <c r="C328">
        <v>62750000</v>
      </c>
      <c r="D328">
        <v>20160052</v>
      </c>
      <c r="E328" t="s">
        <v>63</v>
      </c>
      <c r="F328" t="s">
        <v>64</v>
      </c>
      <c r="G328" t="s">
        <v>251</v>
      </c>
      <c r="H328" s="122">
        <v>0</v>
      </c>
      <c r="I328" s="122">
        <v>0.23</v>
      </c>
      <c r="J328" s="1"/>
    </row>
    <row r="329" spans="1:10" x14ac:dyDescent="0.25">
      <c r="A329">
        <v>778</v>
      </c>
      <c r="B329">
        <v>6</v>
      </c>
      <c r="C329">
        <v>62750000</v>
      </c>
      <c r="D329">
        <v>20160052</v>
      </c>
      <c r="E329" t="s">
        <v>63</v>
      </c>
      <c r="F329" t="s">
        <v>64</v>
      </c>
      <c r="G329" t="s">
        <v>252</v>
      </c>
      <c r="H329" s="122">
        <v>0</v>
      </c>
      <c r="I329" s="122">
        <v>0.84</v>
      </c>
      <c r="J329" s="1"/>
    </row>
    <row r="330" spans="1:10" x14ac:dyDescent="0.25">
      <c r="A330">
        <v>779</v>
      </c>
      <c r="B330">
        <v>6</v>
      </c>
      <c r="C330">
        <v>62750000</v>
      </c>
      <c r="D330">
        <v>20160052</v>
      </c>
      <c r="E330" t="s">
        <v>63</v>
      </c>
      <c r="F330" t="s">
        <v>64</v>
      </c>
      <c r="G330" t="s">
        <v>253</v>
      </c>
      <c r="H330" s="122">
        <v>0</v>
      </c>
      <c r="I330" s="122">
        <v>0.51</v>
      </c>
      <c r="J330" s="1"/>
    </row>
    <row r="331" spans="1:10" x14ac:dyDescent="0.25">
      <c r="A331">
        <v>780</v>
      </c>
      <c r="B331">
        <v>6</v>
      </c>
      <c r="C331">
        <v>62750000</v>
      </c>
      <c r="D331">
        <v>20160052</v>
      </c>
      <c r="E331" t="s">
        <v>63</v>
      </c>
      <c r="F331" t="s">
        <v>64</v>
      </c>
      <c r="G331" t="s">
        <v>254</v>
      </c>
      <c r="H331" s="122">
        <v>0</v>
      </c>
      <c r="I331" s="122">
        <v>0.2</v>
      </c>
      <c r="J331" s="1"/>
    </row>
    <row r="332" spans="1:10" x14ac:dyDescent="0.25">
      <c r="A332">
        <v>781</v>
      </c>
      <c r="B332">
        <v>6</v>
      </c>
      <c r="C332">
        <v>62750000</v>
      </c>
      <c r="D332">
        <v>20160052</v>
      </c>
      <c r="E332" t="s">
        <v>63</v>
      </c>
      <c r="F332" t="s">
        <v>64</v>
      </c>
      <c r="G332" t="s">
        <v>255</v>
      </c>
      <c r="H332" s="122">
        <v>0</v>
      </c>
      <c r="I332" s="122">
        <v>0.34</v>
      </c>
      <c r="J332" s="1"/>
    </row>
    <row r="333" spans="1:10" x14ac:dyDescent="0.25">
      <c r="A333">
        <v>782</v>
      </c>
      <c r="B333">
        <v>6</v>
      </c>
      <c r="C333">
        <v>62750000</v>
      </c>
      <c r="D333">
        <v>20160052</v>
      </c>
      <c r="E333" t="s">
        <v>63</v>
      </c>
      <c r="F333" t="s">
        <v>64</v>
      </c>
      <c r="G333" t="s">
        <v>256</v>
      </c>
      <c r="H333" s="122">
        <v>0</v>
      </c>
      <c r="I333" s="122">
        <v>0.39</v>
      </c>
      <c r="J333" s="1"/>
    </row>
    <row r="334" spans="1:10" x14ac:dyDescent="0.25">
      <c r="A334">
        <v>783</v>
      </c>
      <c r="B334">
        <v>6</v>
      </c>
      <c r="C334">
        <v>62750000</v>
      </c>
      <c r="D334">
        <v>20160056</v>
      </c>
      <c r="E334" t="s">
        <v>63</v>
      </c>
      <c r="F334" t="s">
        <v>64</v>
      </c>
      <c r="G334" t="s">
        <v>257</v>
      </c>
      <c r="H334" s="122">
        <v>0</v>
      </c>
      <c r="I334" s="122">
        <v>0.26</v>
      </c>
      <c r="J334" s="1"/>
    </row>
    <row r="335" spans="1:10" x14ac:dyDescent="0.25">
      <c r="A335">
        <v>784</v>
      </c>
      <c r="B335">
        <v>6</v>
      </c>
      <c r="C335">
        <v>62750000</v>
      </c>
      <c r="D335">
        <v>20160056</v>
      </c>
      <c r="E335" t="s">
        <v>63</v>
      </c>
      <c r="F335" t="s">
        <v>64</v>
      </c>
      <c r="G335" t="s">
        <v>258</v>
      </c>
      <c r="H335" s="122">
        <v>0</v>
      </c>
      <c r="I335" s="122">
        <v>0.89</v>
      </c>
      <c r="J335" s="1"/>
    </row>
    <row r="336" spans="1:10" x14ac:dyDescent="0.25">
      <c r="A336">
        <v>785</v>
      </c>
      <c r="B336">
        <v>6</v>
      </c>
      <c r="C336">
        <v>62750000</v>
      </c>
      <c r="D336">
        <v>20160056</v>
      </c>
      <c r="E336" t="s">
        <v>63</v>
      </c>
      <c r="F336" t="s">
        <v>64</v>
      </c>
      <c r="G336" t="s">
        <v>259</v>
      </c>
      <c r="H336" s="122">
        <v>0</v>
      </c>
      <c r="I336" s="122">
        <v>0.18</v>
      </c>
      <c r="J336" s="1"/>
    </row>
    <row r="337" spans="1:10" x14ac:dyDescent="0.25">
      <c r="A337">
        <v>786</v>
      </c>
      <c r="B337">
        <v>6</v>
      </c>
      <c r="C337">
        <v>62750000</v>
      </c>
      <c r="D337">
        <v>20160056</v>
      </c>
      <c r="E337" t="s">
        <v>63</v>
      </c>
      <c r="F337" t="s">
        <v>64</v>
      </c>
      <c r="G337" t="s">
        <v>260</v>
      </c>
      <c r="H337" s="122">
        <v>0</v>
      </c>
      <c r="I337" s="122">
        <v>0.05</v>
      </c>
      <c r="J337" s="1"/>
    </row>
    <row r="338" spans="1:10" x14ac:dyDescent="0.25">
      <c r="A338">
        <v>787</v>
      </c>
      <c r="B338">
        <v>6</v>
      </c>
      <c r="C338">
        <v>62750000</v>
      </c>
      <c r="D338">
        <v>20160056</v>
      </c>
      <c r="E338" t="s">
        <v>63</v>
      </c>
      <c r="F338" t="s">
        <v>64</v>
      </c>
      <c r="G338" t="s">
        <v>261</v>
      </c>
      <c r="H338" s="122">
        <v>0</v>
      </c>
      <c r="I338" s="122">
        <v>0.77</v>
      </c>
      <c r="J338" s="1"/>
    </row>
    <row r="339" spans="1:10" x14ac:dyDescent="0.25">
      <c r="A339">
        <v>788</v>
      </c>
      <c r="B339">
        <v>6</v>
      </c>
      <c r="C339">
        <v>62750000</v>
      </c>
      <c r="D339">
        <v>20160056</v>
      </c>
      <c r="E339" t="s">
        <v>63</v>
      </c>
      <c r="F339" t="s">
        <v>64</v>
      </c>
      <c r="G339" t="s">
        <v>262</v>
      </c>
      <c r="H339" s="122">
        <v>0</v>
      </c>
      <c r="I339" s="122">
        <v>0.18</v>
      </c>
      <c r="J339" s="1"/>
    </row>
    <row r="340" spans="1:10" x14ac:dyDescent="0.25">
      <c r="A340">
        <v>789</v>
      </c>
      <c r="B340">
        <v>6</v>
      </c>
      <c r="C340">
        <v>62750000</v>
      </c>
      <c r="D340">
        <v>20160056</v>
      </c>
      <c r="E340" t="s">
        <v>63</v>
      </c>
      <c r="F340" t="s">
        <v>64</v>
      </c>
      <c r="G340" t="s">
        <v>263</v>
      </c>
      <c r="H340" s="122">
        <v>0</v>
      </c>
      <c r="I340" s="122">
        <v>0.18</v>
      </c>
      <c r="J340" s="1"/>
    </row>
    <row r="341" spans="1:10" x14ac:dyDescent="0.25">
      <c r="A341">
        <v>790</v>
      </c>
      <c r="B341">
        <v>6</v>
      </c>
      <c r="C341">
        <v>62750000</v>
      </c>
      <c r="D341">
        <v>20160056</v>
      </c>
      <c r="E341" t="s">
        <v>63</v>
      </c>
      <c r="F341" t="s">
        <v>64</v>
      </c>
      <c r="G341" t="s">
        <v>264</v>
      </c>
      <c r="H341" s="122">
        <v>0</v>
      </c>
      <c r="I341" s="122">
        <v>0.27</v>
      </c>
      <c r="J341" s="1"/>
    </row>
    <row r="342" spans="1:10" x14ac:dyDescent="0.25">
      <c r="A342">
        <v>791</v>
      </c>
      <c r="B342">
        <v>6</v>
      </c>
      <c r="C342">
        <v>62750000</v>
      </c>
      <c r="D342">
        <v>20160056</v>
      </c>
      <c r="E342" t="s">
        <v>63</v>
      </c>
      <c r="F342" t="s">
        <v>64</v>
      </c>
      <c r="G342" t="s">
        <v>265</v>
      </c>
      <c r="H342" s="122">
        <v>0</v>
      </c>
      <c r="I342" s="122">
        <v>0.09</v>
      </c>
      <c r="J342" s="1"/>
    </row>
    <row r="343" spans="1:10" x14ac:dyDescent="0.25">
      <c r="A343">
        <v>792</v>
      </c>
      <c r="B343">
        <v>6</v>
      </c>
      <c r="C343">
        <v>62750000</v>
      </c>
      <c r="D343">
        <v>20160064</v>
      </c>
      <c r="E343" t="s">
        <v>63</v>
      </c>
      <c r="F343" t="s">
        <v>64</v>
      </c>
      <c r="G343" t="s">
        <v>266</v>
      </c>
      <c r="H343" s="122">
        <v>0</v>
      </c>
      <c r="I343" s="122">
        <v>0.14000000000000001</v>
      </c>
      <c r="J343" s="1"/>
    </row>
    <row r="344" spans="1:10" x14ac:dyDescent="0.25">
      <c r="A344">
        <v>793</v>
      </c>
      <c r="B344">
        <v>6</v>
      </c>
      <c r="C344">
        <v>62750000</v>
      </c>
      <c r="D344">
        <v>20160064</v>
      </c>
      <c r="E344" t="s">
        <v>63</v>
      </c>
      <c r="F344" t="s">
        <v>64</v>
      </c>
      <c r="G344" t="s">
        <v>267</v>
      </c>
      <c r="H344" s="122">
        <v>0</v>
      </c>
      <c r="I344" s="122">
        <v>0.23</v>
      </c>
      <c r="J344" s="1"/>
    </row>
    <row r="345" spans="1:10" x14ac:dyDescent="0.25">
      <c r="A345">
        <v>794</v>
      </c>
      <c r="B345">
        <v>6</v>
      </c>
      <c r="C345">
        <v>62750000</v>
      </c>
      <c r="D345">
        <v>20160064</v>
      </c>
      <c r="E345" t="s">
        <v>63</v>
      </c>
      <c r="F345" t="s">
        <v>64</v>
      </c>
      <c r="G345" t="s">
        <v>268</v>
      </c>
      <c r="H345" s="122">
        <v>0</v>
      </c>
      <c r="I345" s="122">
        <v>0.09</v>
      </c>
      <c r="J345" s="1"/>
    </row>
    <row r="346" spans="1:10" x14ac:dyDescent="0.25">
      <c r="A346">
        <v>795</v>
      </c>
      <c r="B346">
        <v>6</v>
      </c>
      <c r="C346">
        <v>62750000</v>
      </c>
      <c r="D346">
        <v>20160064</v>
      </c>
      <c r="E346" t="s">
        <v>63</v>
      </c>
      <c r="F346" t="s">
        <v>64</v>
      </c>
      <c r="G346" t="s">
        <v>269</v>
      </c>
      <c r="H346" s="122">
        <v>0</v>
      </c>
      <c r="I346" s="122">
        <v>0.18</v>
      </c>
      <c r="J346" s="1"/>
    </row>
    <row r="347" spans="1:10" x14ac:dyDescent="0.25">
      <c r="A347">
        <v>796</v>
      </c>
      <c r="B347">
        <v>6</v>
      </c>
      <c r="C347">
        <v>62750000</v>
      </c>
      <c r="D347">
        <v>20160064</v>
      </c>
      <c r="E347" t="s">
        <v>63</v>
      </c>
      <c r="F347" t="s">
        <v>64</v>
      </c>
      <c r="G347" t="s">
        <v>270</v>
      </c>
      <c r="H347" s="122">
        <v>0</v>
      </c>
      <c r="I347" s="122">
        <v>0.09</v>
      </c>
      <c r="J347" s="1"/>
    </row>
    <row r="348" spans="1:10" x14ac:dyDescent="0.25">
      <c r="A348">
        <v>797</v>
      </c>
      <c r="B348">
        <v>6</v>
      </c>
      <c r="C348">
        <v>62750000</v>
      </c>
      <c r="D348">
        <v>20160065</v>
      </c>
      <c r="E348" t="s">
        <v>63</v>
      </c>
      <c r="F348" t="s">
        <v>64</v>
      </c>
      <c r="G348" t="s">
        <v>271</v>
      </c>
      <c r="H348" s="122">
        <v>0</v>
      </c>
      <c r="I348" s="122">
        <v>0.32</v>
      </c>
      <c r="J348" s="1"/>
    </row>
    <row r="349" spans="1:10" ht="15.75" x14ac:dyDescent="0.25">
      <c r="G349" s="121" t="str">
        <f>CONCATENATE("Compte ",C348)</f>
        <v>Compte 62750000</v>
      </c>
      <c r="H349" s="123">
        <f>SUM(H269:H348)</f>
        <v>0</v>
      </c>
      <c r="I349" s="123">
        <f>SUM(I269:I348)</f>
        <v>89.860000000000056</v>
      </c>
      <c r="J349" s="1"/>
    </row>
    <row r="350" spans="1:10" x14ac:dyDescent="0.25">
      <c r="A350">
        <v>798</v>
      </c>
      <c r="B350">
        <v>6</v>
      </c>
      <c r="C350">
        <v>62780000</v>
      </c>
      <c r="D350">
        <v>20160070</v>
      </c>
      <c r="E350" t="s">
        <v>63</v>
      </c>
      <c r="F350" t="s">
        <v>64</v>
      </c>
      <c r="G350" t="s">
        <v>440</v>
      </c>
      <c r="H350" s="122">
        <v>0</v>
      </c>
      <c r="I350" s="122">
        <v>0.2</v>
      </c>
      <c r="J350" s="1"/>
    </row>
    <row r="351" spans="1:10" ht="15.75" x14ac:dyDescent="0.25">
      <c r="G351" s="121" t="str">
        <f>CONCATENATE("Compte ",C350)</f>
        <v>Compte 62780000</v>
      </c>
      <c r="H351" s="123">
        <f>SUM(H350:H350)</f>
        <v>0</v>
      </c>
      <c r="I351" s="123">
        <f>SUM(I350:I350)</f>
        <v>0.2</v>
      </c>
      <c r="J351" s="1"/>
    </row>
    <row r="352" spans="1:10" x14ac:dyDescent="0.25">
      <c r="A352">
        <v>799</v>
      </c>
      <c r="B352">
        <v>6</v>
      </c>
      <c r="C352">
        <v>62810000</v>
      </c>
      <c r="D352">
        <v>20160015</v>
      </c>
      <c r="E352" t="s">
        <v>63</v>
      </c>
      <c r="F352" t="s">
        <v>272</v>
      </c>
      <c r="G352" t="s">
        <v>273</v>
      </c>
      <c r="H352" s="122">
        <v>0</v>
      </c>
      <c r="I352" s="122">
        <v>800</v>
      </c>
      <c r="J352" s="1"/>
    </row>
    <row r="353" spans="1:10" x14ac:dyDescent="0.25">
      <c r="A353">
        <v>800</v>
      </c>
      <c r="B353">
        <v>6</v>
      </c>
      <c r="C353">
        <v>62810000</v>
      </c>
      <c r="D353">
        <v>20160069</v>
      </c>
      <c r="E353" t="s">
        <v>63</v>
      </c>
      <c r="F353" t="s">
        <v>274</v>
      </c>
      <c r="G353" t="s">
        <v>275</v>
      </c>
      <c r="H353" s="122">
        <v>0</v>
      </c>
      <c r="I353" s="122">
        <v>997</v>
      </c>
      <c r="J353" s="1"/>
    </row>
    <row r="354" spans="1:10" ht="15.75" x14ac:dyDescent="0.25">
      <c r="G354" s="121" t="str">
        <f>CONCATENATE("Compte ",C353)</f>
        <v>Compte 62810000</v>
      </c>
      <c r="H354" s="123">
        <f>SUM(H352:H353)</f>
        <v>0</v>
      </c>
      <c r="I354" s="123">
        <f>SUM(I352:I353)</f>
        <v>1797</v>
      </c>
      <c r="J354" s="1"/>
    </row>
    <row r="355" spans="1:10" x14ac:dyDescent="0.25">
      <c r="A355">
        <v>801</v>
      </c>
      <c r="B355">
        <v>6</v>
      </c>
      <c r="C355">
        <v>64510000</v>
      </c>
      <c r="D355">
        <v>20160005</v>
      </c>
      <c r="E355" t="s">
        <v>63</v>
      </c>
      <c r="F355" t="s">
        <v>276</v>
      </c>
      <c r="G355" t="s">
        <v>439</v>
      </c>
      <c r="H355" s="122">
        <v>811.51</v>
      </c>
      <c r="I355" s="122">
        <v>0</v>
      </c>
      <c r="J355" s="1"/>
    </row>
    <row r="356" spans="1:10" ht="15.75" x14ac:dyDescent="0.25">
      <c r="G356" s="121" t="str">
        <f>CONCATENATE("Compte ",C355)</f>
        <v>Compte 64510000</v>
      </c>
      <c r="H356" s="123">
        <f>SUM(H355:H355)</f>
        <v>811.51</v>
      </c>
      <c r="I356" s="123">
        <f>SUM(I355:I355)</f>
        <v>0</v>
      </c>
      <c r="J356" s="1"/>
    </row>
    <row r="357" spans="1:10" x14ac:dyDescent="0.25">
      <c r="B357">
        <v>6</v>
      </c>
      <c r="C357">
        <v>68112000</v>
      </c>
      <c r="G357" t="s">
        <v>452</v>
      </c>
      <c r="I357" s="122">
        <v>325.36</v>
      </c>
      <c r="J357" s="1"/>
    </row>
    <row r="358" spans="1:10" ht="15.75" x14ac:dyDescent="0.25">
      <c r="G358" s="121" t="str">
        <f>CONCATENATE("Compte ",C357)</f>
        <v>Compte 68112000</v>
      </c>
      <c r="H358" s="123">
        <f>SUM(H357:H357)</f>
        <v>0</v>
      </c>
      <c r="I358" s="123">
        <f>SUM(I357:I357)</f>
        <v>325.36</v>
      </c>
      <c r="J358" s="1"/>
    </row>
    <row r="359" spans="1:10" s="116" customFormat="1" x14ac:dyDescent="0.25">
      <c r="B359" s="116">
        <v>2</v>
      </c>
      <c r="C359" s="128">
        <v>218300</v>
      </c>
      <c r="F359" s="116" t="s">
        <v>402</v>
      </c>
      <c r="G359" s="116" t="s">
        <v>430</v>
      </c>
      <c r="H359" s="124"/>
      <c r="I359" s="124">
        <v>976.06</v>
      </c>
    </row>
    <row r="360" spans="1:10" s="116" customFormat="1" ht="15.75" x14ac:dyDescent="0.25">
      <c r="C360" s="128"/>
      <c r="G360" s="121" t="str">
        <f>CONCATENATE("Compte ",C359)</f>
        <v>Compte 218300</v>
      </c>
      <c r="H360" s="123">
        <f>SUM(H359:H359)</f>
        <v>0</v>
      </c>
      <c r="I360" s="123">
        <f>SUM(I359:I359)</f>
        <v>976.06</v>
      </c>
      <c r="J360" s="123"/>
    </row>
    <row r="361" spans="1:10" s="116" customFormat="1" x14ac:dyDescent="0.25">
      <c r="B361" s="116">
        <v>2</v>
      </c>
      <c r="C361" s="128">
        <v>281830</v>
      </c>
      <c r="G361" s="116" t="s">
        <v>431</v>
      </c>
      <c r="H361" s="124">
        <v>325.35000000000002</v>
      </c>
      <c r="I361" s="124"/>
    </row>
    <row r="362" spans="1:10" s="116" customFormat="1" ht="17.25" customHeight="1" x14ac:dyDescent="0.25">
      <c r="B362" s="116">
        <v>2</v>
      </c>
      <c r="C362" s="128">
        <v>281830</v>
      </c>
      <c r="G362" s="116" t="s">
        <v>432</v>
      </c>
      <c r="H362" s="124">
        <v>325.35000000000002</v>
      </c>
      <c r="I362" s="124"/>
    </row>
    <row r="363" spans="1:10" s="116" customFormat="1" ht="17.25" customHeight="1" x14ac:dyDescent="0.25">
      <c r="B363" s="116">
        <v>2</v>
      </c>
      <c r="C363" s="128">
        <v>281830</v>
      </c>
      <c r="G363" s="116" t="s">
        <v>433</v>
      </c>
      <c r="H363" s="124">
        <v>325.36</v>
      </c>
      <c r="I363" s="124"/>
    </row>
    <row r="364" spans="1:10" s="116" customFormat="1" ht="17.25" customHeight="1" x14ac:dyDescent="0.25">
      <c r="C364" s="128"/>
      <c r="G364" s="121" t="str">
        <f>CONCATENATE("Compte ",C363)</f>
        <v>Compte 281830</v>
      </c>
      <c r="H364" s="123">
        <f>SUM(H361:H363)</f>
        <v>976.06000000000006</v>
      </c>
      <c r="I364" s="123">
        <f>SUM(I361:I363)</f>
        <v>0</v>
      </c>
    </row>
    <row r="365" spans="1:10" x14ac:dyDescent="0.25">
      <c r="B365">
        <v>4</v>
      </c>
      <c r="C365" s="129">
        <v>468700</v>
      </c>
      <c r="G365" t="s">
        <v>403</v>
      </c>
      <c r="I365" s="122">
        <v>2970</v>
      </c>
    </row>
    <row r="366" spans="1:10" ht="15.75" x14ac:dyDescent="0.25">
      <c r="C366" s="117"/>
      <c r="G366" s="121" t="str">
        <f>CONCATENATE("Compte ",C365)</f>
        <v>Compte 468700</v>
      </c>
      <c r="H366" s="123">
        <f>SUM(H365:H365)</f>
        <v>0</v>
      </c>
      <c r="I366" s="123">
        <f>SUM(I365:I365)</f>
        <v>2970</v>
      </c>
    </row>
    <row r="367" spans="1:10" x14ac:dyDescent="0.25">
      <c r="B367">
        <v>4</v>
      </c>
      <c r="C367">
        <v>418100</v>
      </c>
      <c r="G367" t="s">
        <v>455</v>
      </c>
      <c r="I367" s="122">
        <v>289.60000000000002</v>
      </c>
      <c r="J367" s="1"/>
    </row>
    <row r="368" spans="1:10" ht="15.75" x14ac:dyDescent="0.25">
      <c r="G368" s="121" t="str">
        <f>CONCATENATE("Compte ",C367)</f>
        <v>Compte 418100</v>
      </c>
      <c r="H368" s="123">
        <f>SUM(H367:H367)</f>
        <v>0</v>
      </c>
      <c r="I368" s="123">
        <f>SUM(I367:I367)</f>
        <v>289.60000000000002</v>
      </c>
      <c r="J368" s="1"/>
    </row>
    <row r="369" spans="2:10" x14ac:dyDescent="0.25">
      <c r="B369">
        <v>4</v>
      </c>
      <c r="C369">
        <v>419100</v>
      </c>
      <c r="G369" t="s">
        <v>437</v>
      </c>
      <c r="H369" s="122">
        <v>346.2</v>
      </c>
      <c r="J369" s="1"/>
    </row>
    <row r="370" spans="2:10" x14ac:dyDescent="0.25">
      <c r="B370">
        <v>4</v>
      </c>
      <c r="C370">
        <v>419100</v>
      </c>
      <c r="G370" t="s">
        <v>435</v>
      </c>
      <c r="H370" s="122">
        <v>225.3</v>
      </c>
      <c r="J370" s="1"/>
    </row>
    <row r="371" spans="2:10" ht="15.75" x14ac:dyDescent="0.25">
      <c r="G371" s="121" t="str">
        <f>CONCATENATE("Compte ",C370)</f>
        <v>Compte 419100</v>
      </c>
      <c r="H371" s="123">
        <f>SUM(H369:H370)</f>
        <v>571.5</v>
      </c>
      <c r="I371" s="123">
        <f>SUM(I369:I370)</f>
        <v>0</v>
      </c>
      <c r="J371" s="1"/>
    </row>
    <row r="372" spans="2:10" x14ac:dyDescent="0.25">
      <c r="J372" s="1"/>
    </row>
    <row r="373" spans="2:10" x14ac:dyDescent="0.25">
      <c r="J373" s="1"/>
    </row>
  </sheetData>
  <autoFilter ref="A1:M377"/>
  <sortState ref="A1:J327">
    <sortCondition ref="C1:C327"/>
    <sortCondition ref="D1:D327"/>
  </sortState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9"/>
  <sheetViews>
    <sheetView showGridLines="0" zoomScaleNormal="100" workbookViewId="0">
      <selection activeCell="H47" sqref="H47"/>
    </sheetView>
  </sheetViews>
  <sheetFormatPr baseColWidth="10" defaultRowHeight="15" x14ac:dyDescent="0.25"/>
  <cols>
    <col min="1" max="1" width="5.42578125" customWidth="1"/>
    <col min="2" max="2" width="9.140625" customWidth="1"/>
    <col min="4" max="4" width="41.42578125" customWidth="1"/>
    <col min="5" max="5" width="14.28515625" style="122" customWidth="1"/>
    <col min="6" max="6" width="14.42578125" customWidth="1"/>
    <col min="7" max="7" width="5.85546875" style="17" customWidth="1"/>
  </cols>
  <sheetData>
    <row r="1" spans="1:10" ht="54.75" customHeight="1" x14ac:dyDescent="0.9">
      <c r="A1" s="114"/>
      <c r="B1" s="114"/>
      <c r="C1" s="114"/>
      <c r="D1" s="148" t="s">
        <v>471</v>
      </c>
      <c r="E1" s="146"/>
      <c r="F1" s="146"/>
      <c r="J1" s="147"/>
    </row>
    <row r="2" spans="1:10" ht="19.5" customHeight="1" x14ac:dyDescent="0.25">
      <c r="A2" s="114"/>
      <c r="B2" s="114"/>
      <c r="C2" s="114"/>
      <c r="D2" s="150" t="s">
        <v>472</v>
      </c>
      <c r="E2" s="151"/>
      <c r="F2" s="151"/>
      <c r="G2"/>
    </row>
    <row r="3" spans="1:10" ht="20.25" customHeight="1" x14ac:dyDescent="0.25">
      <c r="A3" s="114"/>
      <c r="B3" s="114"/>
      <c r="C3" s="114"/>
      <c r="D3" s="152"/>
      <c r="E3" s="153"/>
      <c r="F3" s="153"/>
      <c r="G3"/>
    </row>
    <row r="4" spans="1:10" ht="32.25" customHeight="1" x14ac:dyDescent="0.25">
      <c r="A4" s="114"/>
      <c r="B4" s="114"/>
      <c r="C4" s="114"/>
      <c r="D4" s="152"/>
      <c r="E4" s="153"/>
      <c r="F4" s="153"/>
      <c r="G4"/>
    </row>
    <row r="5" spans="1:10" x14ac:dyDescent="0.25">
      <c r="F5" s="154" t="s">
        <v>475</v>
      </c>
    </row>
    <row r="6" spans="1:10" x14ac:dyDescent="0.25">
      <c r="G6" s="103"/>
    </row>
    <row r="7" spans="1:10" ht="15.75" customHeight="1" x14ac:dyDescent="0.3">
      <c r="C7" s="143" t="s">
        <v>442</v>
      </c>
      <c r="D7" s="143"/>
      <c r="E7" s="143"/>
      <c r="F7" s="143"/>
    </row>
    <row r="8" spans="1:10" ht="15.75" thickBot="1" x14ac:dyDescent="0.3"/>
    <row r="9" spans="1:10" ht="15.75" thickBot="1" x14ac:dyDescent="0.3">
      <c r="C9" s="27" t="s">
        <v>387</v>
      </c>
      <c r="D9" s="28" t="s">
        <v>388</v>
      </c>
      <c r="E9" s="137" t="s">
        <v>389</v>
      </c>
      <c r="F9" s="30" t="s">
        <v>390</v>
      </c>
    </row>
    <row r="10" spans="1:10" x14ac:dyDescent="0.25">
      <c r="C10" s="27"/>
      <c r="D10" s="29" t="s">
        <v>412</v>
      </c>
      <c r="E10" s="137"/>
      <c r="F10" s="30"/>
    </row>
    <row r="11" spans="1:10" x14ac:dyDescent="0.25">
      <c r="C11" s="36">
        <v>218300</v>
      </c>
      <c r="D11" s="32" t="s">
        <v>413</v>
      </c>
      <c r="E11" s="138">
        <f>SUMIF(GRL_2016!$C$3:$C$423,$C11,GRL_2016!$I$3:$I$423)</f>
        <v>976.06</v>
      </c>
      <c r="F11" s="34"/>
    </row>
    <row r="12" spans="1:10" x14ac:dyDescent="0.25">
      <c r="C12" s="36">
        <v>281830</v>
      </c>
      <c r="D12" s="32" t="s">
        <v>474</v>
      </c>
      <c r="E12" s="138"/>
      <c r="F12" s="31">
        <f>SUMIF(GRL_2016!$C$3:$C$423,$C12,GRL_2016!$H$3:$H$423)</f>
        <v>976.06000000000006</v>
      </c>
    </row>
    <row r="13" spans="1:10" ht="15.75" x14ac:dyDescent="0.25">
      <c r="C13" s="36"/>
      <c r="D13" s="87" t="s">
        <v>398</v>
      </c>
      <c r="E13" s="139">
        <f>SUM(E11:E12)</f>
        <v>976.06</v>
      </c>
      <c r="F13" s="18">
        <f>SUM(F11:F12)</f>
        <v>976.06000000000006</v>
      </c>
      <c r="H13" s="6"/>
    </row>
    <row r="14" spans="1:10" x14ac:dyDescent="0.25">
      <c r="C14" s="36"/>
      <c r="D14" s="32"/>
      <c r="E14" s="138"/>
      <c r="F14" s="31"/>
    </row>
    <row r="15" spans="1:10" ht="15.75" x14ac:dyDescent="0.25">
      <c r="C15" s="36"/>
      <c r="D15" s="32" t="s">
        <v>414</v>
      </c>
      <c r="E15" s="139"/>
      <c r="F15" s="18"/>
    </row>
    <row r="16" spans="1:10" x14ac:dyDescent="0.25">
      <c r="C16" s="36">
        <v>418100</v>
      </c>
      <c r="D16" s="32" t="s">
        <v>415</v>
      </c>
      <c r="E16" s="138">
        <f>SUMIF(GRL_2016!$C$3:$C$423,$C16,GRL_2016!$I$3:$I$423)</f>
        <v>289.60000000000002</v>
      </c>
      <c r="F16" s="31">
        <f>SUMIF(GRL_2016!$C$3:$C$423,$C16,GRL_2016!$H$3:$H$423)</f>
        <v>0</v>
      </c>
    </row>
    <row r="17" spans="3:6" ht="15.75" x14ac:dyDescent="0.25">
      <c r="C17" s="36"/>
      <c r="D17" s="32" t="s">
        <v>416</v>
      </c>
      <c r="E17" s="139"/>
      <c r="F17" s="18"/>
    </row>
    <row r="18" spans="3:6" x14ac:dyDescent="0.25">
      <c r="C18" s="36">
        <v>468700</v>
      </c>
      <c r="D18" s="32" t="s">
        <v>417</v>
      </c>
      <c r="E18" s="138">
        <f>SUMIF(GRL_2016!$C$3:$C$423,$C18,GRL_2016!$I$3:$I$423)</f>
        <v>2970</v>
      </c>
      <c r="F18" s="31">
        <f>SUMIF(GRL_2016!$C$3:$C$423,$C18,GRL_2016!$H$3:$H$423)</f>
        <v>0</v>
      </c>
    </row>
    <row r="19" spans="3:6" ht="15.75" x14ac:dyDescent="0.25">
      <c r="C19" s="108"/>
      <c r="D19" s="87" t="s">
        <v>399</v>
      </c>
      <c r="E19" s="139">
        <f>SUM(E16:E18)</f>
        <v>3259.6</v>
      </c>
      <c r="F19" s="18">
        <f>SUM(F16:F18)</f>
        <v>0</v>
      </c>
    </row>
    <row r="20" spans="3:6" x14ac:dyDescent="0.25">
      <c r="C20" s="108"/>
      <c r="D20" s="33"/>
      <c r="E20" s="138"/>
      <c r="F20" s="31"/>
    </row>
    <row r="21" spans="3:6" x14ac:dyDescent="0.25">
      <c r="C21" s="108"/>
      <c r="D21" s="33"/>
      <c r="E21" s="138"/>
      <c r="F21" s="31"/>
    </row>
    <row r="22" spans="3:6" x14ac:dyDescent="0.25">
      <c r="C22" s="108"/>
      <c r="D22" s="33"/>
      <c r="E22" s="138"/>
      <c r="F22" s="31"/>
    </row>
    <row r="23" spans="3:6" ht="15.75" x14ac:dyDescent="0.25">
      <c r="C23" s="108"/>
      <c r="D23" s="87" t="s">
        <v>400</v>
      </c>
      <c r="E23" s="139">
        <f>SUM(E24:E25)</f>
        <v>104494.28</v>
      </c>
      <c r="F23" s="34"/>
    </row>
    <row r="24" spans="3:6" x14ac:dyDescent="0.25">
      <c r="C24" s="108">
        <v>512220</v>
      </c>
      <c r="D24" s="109" t="s">
        <v>418</v>
      </c>
      <c r="E24" s="138">
        <f>SUMIF(GRL_2016!$C$3:$C$423,$C24,GRL_2016!$H$3:$H$423)</f>
        <v>7655.66</v>
      </c>
      <c r="F24" s="34"/>
    </row>
    <row r="25" spans="3:6" x14ac:dyDescent="0.25">
      <c r="C25" s="108">
        <v>512230</v>
      </c>
      <c r="D25" s="109" t="s">
        <v>419</v>
      </c>
      <c r="E25" s="138">
        <f>SUMIF(GRL_2016!$C$3:$C$423,$C25,GRL_2016!$H$3:$H$423)</f>
        <v>96838.62</v>
      </c>
      <c r="F25" s="31">
        <f>SUMIF(GRL_2016!$C$3:$C$423,$C32,GRL_2016!$I$3:$I$423)</f>
        <v>0</v>
      </c>
    </row>
    <row r="26" spans="3:6" ht="15.75" x14ac:dyDescent="0.25">
      <c r="C26" s="110"/>
      <c r="D26" s="33"/>
      <c r="E26" s="139"/>
      <c r="F26" s="34"/>
    </row>
    <row r="27" spans="3:6" ht="15.75" x14ac:dyDescent="0.25">
      <c r="C27" s="111"/>
      <c r="D27" s="88" t="s">
        <v>401</v>
      </c>
      <c r="E27" s="140">
        <f>E13+E19+E23</f>
        <v>108729.94</v>
      </c>
      <c r="F27" s="24">
        <f>F13+F19+F23</f>
        <v>976.06000000000006</v>
      </c>
    </row>
    <row r="28" spans="3:6" ht="16.5" thickBot="1" x14ac:dyDescent="0.3">
      <c r="C28" s="25"/>
      <c r="D28" s="40" t="s">
        <v>397</v>
      </c>
      <c r="E28" s="141"/>
      <c r="F28" s="112">
        <f>E27-F27</f>
        <v>107753.88</v>
      </c>
    </row>
    <row r="32" spans="3:6" ht="18.75" x14ac:dyDescent="0.3">
      <c r="C32" s="142" t="s">
        <v>441</v>
      </c>
      <c r="D32" s="142"/>
      <c r="E32" s="142"/>
      <c r="F32" s="142"/>
    </row>
    <row r="33" spans="3:11" ht="15.75" thickBot="1" x14ac:dyDescent="0.3"/>
    <row r="34" spans="3:11" x14ac:dyDescent="0.25">
      <c r="C34" s="8" t="s">
        <v>387</v>
      </c>
      <c r="D34" s="9" t="s">
        <v>388</v>
      </c>
      <c r="E34" s="132" t="s">
        <v>389</v>
      </c>
      <c r="F34" s="10" t="s">
        <v>390</v>
      </c>
    </row>
    <row r="35" spans="3:11" x14ac:dyDescent="0.25">
      <c r="C35" s="11"/>
      <c r="D35" s="12" t="s">
        <v>391</v>
      </c>
      <c r="E35" s="133"/>
      <c r="F35" s="13"/>
    </row>
    <row r="36" spans="3:11" x14ac:dyDescent="0.25">
      <c r="C36" s="104">
        <v>101800</v>
      </c>
      <c r="D36" s="33" t="s">
        <v>411</v>
      </c>
      <c r="E36" s="35"/>
      <c r="F36" s="16">
        <v>97010.15</v>
      </c>
      <c r="G36" s="105"/>
    </row>
    <row r="37" spans="3:11" x14ac:dyDescent="0.25">
      <c r="C37" s="14">
        <v>110000</v>
      </c>
      <c r="D37" s="15" t="s">
        <v>392</v>
      </c>
      <c r="E37" s="35"/>
      <c r="F37" s="106">
        <f>459.08+3922.72</f>
        <v>4381.8</v>
      </c>
    </row>
    <row r="38" spans="3:11" x14ac:dyDescent="0.25">
      <c r="C38" s="14">
        <v>120000</v>
      </c>
      <c r="D38" s="15" t="s">
        <v>393</v>
      </c>
      <c r="E38" s="35"/>
      <c r="F38" s="16">
        <f>RESULTAT!F63</f>
        <v>4830.4300000000212</v>
      </c>
    </row>
    <row r="39" spans="3:11" ht="15.75" x14ac:dyDescent="0.25">
      <c r="C39" s="11"/>
      <c r="D39" s="43" t="s">
        <v>394</v>
      </c>
      <c r="E39" s="35"/>
      <c r="F39" s="18">
        <f>SUM(F36:F38)</f>
        <v>106222.38000000002</v>
      </c>
      <c r="H39" s="19"/>
    </row>
    <row r="40" spans="3:11" ht="15.75" x14ac:dyDescent="0.25">
      <c r="C40" s="11"/>
      <c r="D40" s="20"/>
      <c r="E40" s="35"/>
      <c r="F40" s="18"/>
      <c r="H40" s="19"/>
    </row>
    <row r="41" spans="3:11" x14ac:dyDescent="0.25">
      <c r="C41" s="14">
        <v>408120</v>
      </c>
      <c r="D41" s="20" t="s">
        <v>464</v>
      </c>
      <c r="E41" s="35">
        <f>SUMIF(GRL_2016!$C$3:$C$423,$C41,GRL_2016!$I$3:$I$423)</f>
        <v>0</v>
      </c>
      <c r="F41" s="16">
        <v>960</v>
      </c>
    </row>
    <row r="42" spans="3:11" x14ac:dyDescent="0.25">
      <c r="C42" s="14">
        <v>419100</v>
      </c>
      <c r="D42" s="20" t="s">
        <v>395</v>
      </c>
      <c r="E42" s="35">
        <v>0</v>
      </c>
      <c r="F42" s="16">
        <v>571.5</v>
      </c>
      <c r="K42" s="6"/>
    </row>
    <row r="43" spans="3:11" ht="15.75" x14ac:dyDescent="0.25">
      <c r="C43" s="11"/>
      <c r="D43" s="21"/>
      <c r="E43" s="134"/>
      <c r="F43" s="16"/>
    </row>
    <row r="44" spans="3:11" ht="15.75" x14ac:dyDescent="0.25">
      <c r="C44" s="22"/>
      <c r="D44" s="42" t="s">
        <v>396</v>
      </c>
      <c r="E44" s="135">
        <f>SUM(E39:E43)</f>
        <v>0</v>
      </c>
      <c r="F44" s="24">
        <f>SUM(F39:F43)</f>
        <v>107753.88000000002</v>
      </c>
      <c r="G44" s="107"/>
    </row>
    <row r="45" spans="3:11" ht="16.5" thickBot="1" x14ac:dyDescent="0.3">
      <c r="C45" s="25"/>
      <c r="D45" s="41" t="s">
        <v>397</v>
      </c>
      <c r="E45" s="136">
        <f>E44-F44</f>
        <v>-107753.88000000002</v>
      </c>
      <c r="F45" s="26"/>
      <c r="G45" s="107"/>
      <c r="H45" s="6"/>
    </row>
    <row r="46" spans="3:11" x14ac:dyDescent="0.25">
      <c r="F46" s="4"/>
      <c r="G46" s="107"/>
    </row>
    <row r="47" spans="3:11" x14ac:dyDescent="0.25">
      <c r="F47" s="4"/>
      <c r="G47" s="107"/>
    </row>
    <row r="49" spans="3:6" x14ac:dyDescent="0.25">
      <c r="C49" s="149" t="s">
        <v>473</v>
      </c>
      <c r="D49" s="146"/>
      <c r="E49" s="146"/>
      <c r="F49" s="146"/>
    </row>
  </sheetData>
  <mergeCells count="5">
    <mergeCell ref="C49:F49"/>
    <mergeCell ref="C32:F32"/>
    <mergeCell ref="C7:F7"/>
    <mergeCell ref="D1:F1"/>
    <mergeCell ref="D2:F2"/>
  </mergeCells>
  <pageMargins left="7.874015748031496E-2" right="0.39370078740157483" top="0.19685039370078741" bottom="0.19685039370078741" header="7.874015748031496E-2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3078" r:id="rId4">
          <objectPr defaultSize="0" r:id="rId5">
            <anchor moveWithCells="1" sizeWithCells="1">
              <from>
                <xdr:col>0</xdr:col>
                <xdr:colOff>152400</xdr:colOff>
                <xdr:row>0</xdr:row>
                <xdr:rowOff>104775</xdr:rowOff>
              </from>
              <to>
                <xdr:col>3</xdr:col>
                <xdr:colOff>0</xdr:colOff>
                <xdr:row>4</xdr:row>
                <xdr:rowOff>180975</xdr:rowOff>
              </to>
            </anchor>
          </objectPr>
        </oleObject>
      </mc:Choice>
      <mc:Fallback>
        <oleObject progId="PBrush" shapeId="3078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M68"/>
  <sheetViews>
    <sheetView showGridLines="0" tabSelected="1" topLeftCell="A26" workbookViewId="0">
      <selection activeCell="A69" sqref="A69:XFD69"/>
    </sheetView>
  </sheetViews>
  <sheetFormatPr baseColWidth="10" defaultColWidth="11" defaultRowHeight="11.25" x14ac:dyDescent="0.2"/>
  <cols>
    <col min="1" max="1" width="13" style="7" customWidth="1"/>
    <col min="2" max="2" width="9.5703125" style="7" customWidth="1"/>
    <col min="3" max="3" width="24.42578125" style="7" customWidth="1"/>
    <col min="4" max="5" width="7.7109375" style="7" customWidth="1"/>
    <col min="6" max="6" width="11" style="7" customWidth="1"/>
    <col min="7" max="7" width="10.140625" style="7" customWidth="1"/>
    <col min="8" max="8" width="9.5703125" style="7" customWidth="1"/>
    <col min="9" max="9" width="4.140625" style="7" customWidth="1"/>
    <col min="10" max="16384" width="11" style="7"/>
  </cols>
  <sheetData>
    <row r="9" spans="1:9" ht="15" customHeight="1" x14ac:dyDescent="0.2">
      <c r="C9" s="155" t="s">
        <v>344</v>
      </c>
      <c r="D9" s="155"/>
      <c r="E9" s="155"/>
      <c r="F9" s="155"/>
      <c r="G9" s="155"/>
      <c r="H9" s="155"/>
    </row>
    <row r="13" spans="1:9" x14ac:dyDescent="0.2">
      <c r="A13" s="38"/>
      <c r="B13" s="38"/>
      <c r="C13" s="38"/>
      <c r="D13" s="38"/>
      <c r="E13" s="38"/>
      <c r="F13" s="38"/>
      <c r="G13" s="38"/>
      <c r="H13" s="38"/>
      <c r="I13" s="38"/>
    </row>
    <row r="14" spans="1:9" ht="12" thickBot="1" x14ac:dyDescent="0.25">
      <c r="A14" s="44"/>
      <c r="B14" s="44"/>
      <c r="C14" s="44"/>
      <c r="D14" s="44"/>
      <c r="E14" s="44"/>
      <c r="F14" s="44"/>
      <c r="G14" s="45"/>
      <c r="H14" s="46"/>
      <c r="I14" s="38"/>
    </row>
    <row r="15" spans="1:9" ht="22.5" x14ac:dyDescent="0.2">
      <c r="A15" s="37"/>
      <c r="B15" s="47"/>
      <c r="C15" s="48"/>
      <c r="D15" s="48" t="s">
        <v>345</v>
      </c>
      <c r="E15" s="48" t="s">
        <v>346</v>
      </c>
      <c r="F15" s="49" t="s">
        <v>443</v>
      </c>
      <c r="G15" s="50" t="s">
        <v>444</v>
      </c>
      <c r="H15" s="51"/>
      <c r="I15" s="39"/>
    </row>
    <row r="16" spans="1:9" x14ac:dyDescent="0.2">
      <c r="A16" s="44"/>
      <c r="B16" s="91" t="s">
        <v>347</v>
      </c>
      <c r="C16" s="52"/>
      <c r="D16" s="53"/>
      <c r="E16" s="53"/>
      <c r="F16" s="53"/>
      <c r="G16" s="54"/>
      <c r="H16" s="55"/>
      <c r="I16" s="38"/>
    </row>
    <row r="17" spans="1:13" x14ac:dyDescent="0.2">
      <c r="A17" s="44"/>
      <c r="B17" s="92">
        <v>706000</v>
      </c>
      <c r="C17" s="89" t="s">
        <v>348</v>
      </c>
      <c r="D17" s="5">
        <f>SUMIF(GRL_2016!$C$3:$C$423,$B17,GRL_2016!$I$3:$I$423)</f>
        <v>30</v>
      </c>
      <c r="E17" s="5">
        <f>SUMIF(GRL_2016!$C$3:$C$423,$B17,GRL_2016!$H$3:$H$423)</f>
        <v>40657.150000000023</v>
      </c>
      <c r="F17" s="78">
        <f>E17-D17</f>
        <v>40627.150000000023</v>
      </c>
      <c r="G17" s="61">
        <v>41443.780000000028</v>
      </c>
      <c r="H17" s="58"/>
      <c r="I17" s="38"/>
      <c r="J17" s="119"/>
    </row>
    <row r="18" spans="1:13" x14ac:dyDescent="0.2">
      <c r="A18" s="44"/>
      <c r="B18" s="92">
        <v>706100</v>
      </c>
      <c r="C18" s="89" t="s">
        <v>349</v>
      </c>
      <c r="D18" s="5">
        <f>SUMIF(GRL_2016!$C$3:$C$423,$B18,GRL_2016!$I$3:$I$423)</f>
        <v>571.5</v>
      </c>
      <c r="E18" s="5">
        <f>SUMIF(GRL_2016!$C$3:$C$423,$B18,GRL_2016!$H$3:$H$423)</f>
        <v>442.2</v>
      </c>
      <c r="F18" s="78">
        <f t="shared" ref="F18:F22" si="0">E18-D18</f>
        <v>-129.30000000000001</v>
      </c>
      <c r="G18" s="62">
        <v>10.5</v>
      </c>
      <c r="H18" s="58"/>
      <c r="I18" s="38"/>
    </row>
    <row r="19" spans="1:13" x14ac:dyDescent="0.2">
      <c r="A19" s="44"/>
      <c r="B19" s="92">
        <v>706200</v>
      </c>
      <c r="C19" s="89" t="s">
        <v>350</v>
      </c>
      <c r="D19" s="5">
        <f>SUMIF(GRL_2016!$C$3:$C$423,$B19,GRL_2016!$I$3:$I$423)</f>
        <v>305.60000000000002</v>
      </c>
      <c r="E19" s="5">
        <f>SUMIF(GRL_2016!$C$3:$C$423,$B19,GRL_2016!$H$3:$H$423)</f>
        <v>289.60000000000002</v>
      </c>
      <c r="F19" s="78">
        <f t="shared" si="0"/>
        <v>-16</v>
      </c>
      <c r="G19" s="62">
        <v>-63.5</v>
      </c>
      <c r="H19" s="58"/>
      <c r="I19" s="38"/>
    </row>
    <row r="20" spans="1:13" x14ac:dyDescent="0.2">
      <c r="A20" s="44"/>
      <c r="B20" s="92">
        <v>708000</v>
      </c>
      <c r="C20" s="89" t="s">
        <v>406</v>
      </c>
      <c r="D20" s="5">
        <f>SUMIF(GRL_2016!$C$3:$C$423,$B20,GRL_2016!$I$3:$I$423)</f>
        <v>0</v>
      </c>
      <c r="E20" s="5">
        <f>SUMIF(GRL_2016!$C$3:$C$423,$B20,GRL_2016!$H$3:$H$423)</f>
        <v>0</v>
      </c>
      <c r="F20" s="78">
        <f t="shared" si="0"/>
        <v>0</v>
      </c>
      <c r="G20" s="62">
        <v>0</v>
      </c>
      <c r="H20" s="58"/>
      <c r="I20" s="38"/>
    </row>
    <row r="21" spans="1:13" x14ac:dyDescent="0.2">
      <c r="A21" s="44"/>
      <c r="B21" s="93">
        <v>708800</v>
      </c>
      <c r="C21" s="90" t="s">
        <v>407</v>
      </c>
      <c r="D21" s="5">
        <f>SUMIF(GRL_2016!$C$3:$C$423,$B21,GRL_2016!$I$3:$I$423)</f>
        <v>0</v>
      </c>
      <c r="E21" s="5">
        <f>SUMIF(GRL_2016!$C$3:$C$423,$B21,GRL_2016!$H$3:$H$423)</f>
        <v>0</v>
      </c>
      <c r="F21" s="78">
        <f t="shared" si="0"/>
        <v>0</v>
      </c>
      <c r="G21" s="62">
        <v>0</v>
      </c>
      <c r="H21" s="58"/>
      <c r="I21" s="38"/>
    </row>
    <row r="22" spans="1:13" x14ac:dyDescent="0.2">
      <c r="A22" s="44"/>
      <c r="B22" s="93">
        <v>758000</v>
      </c>
      <c r="C22" s="90" t="s">
        <v>459</v>
      </c>
      <c r="D22" s="5">
        <f>SUMIF(GRL_2016!$C$3:$C$423,$B22,GRL_2016!$I$3:$I$423)</f>
        <v>0</v>
      </c>
      <c r="E22" s="5">
        <f>SUMIF(GRL_2016!$C$3:$C$423,$B22,GRL_2016!$H$3:$H$423)</f>
        <v>0.09</v>
      </c>
      <c r="F22" s="78">
        <f t="shared" si="0"/>
        <v>0.09</v>
      </c>
      <c r="G22" s="62"/>
      <c r="H22" s="58"/>
      <c r="I22" s="38"/>
    </row>
    <row r="23" spans="1:13" x14ac:dyDescent="0.2">
      <c r="A23" s="44"/>
      <c r="B23" s="92" t="s">
        <v>476</v>
      </c>
      <c r="C23" s="89" t="s">
        <v>351</v>
      </c>
      <c r="D23" s="5">
        <f>SUMIF(GRL_2016!$C$3:$C$423,$B23,GRL_2016!$I$3:$I$423)</f>
        <v>0</v>
      </c>
      <c r="E23" s="5">
        <f>SUMIF(GRL_2016!$C$3:$C$423,$B23,GRL_2016!$H$3:$H$423)</f>
        <v>0</v>
      </c>
      <c r="F23" s="78">
        <f>E23-D23</f>
        <v>0</v>
      </c>
      <c r="G23" s="62">
        <v>1162.4000000000001</v>
      </c>
      <c r="H23" s="58"/>
      <c r="I23" s="38"/>
    </row>
    <row r="24" spans="1:13" x14ac:dyDescent="0.2">
      <c r="A24" s="44"/>
      <c r="B24" s="92"/>
      <c r="C24" s="59"/>
      <c r="D24" s="60"/>
      <c r="E24" s="60"/>
      <c r="F24" s="78"/>
      <c r="G24" s="62"/>
      <c r="H24" s="58"/>
      <c r="I24" s="38"/>
    </row>
    <row r="25" spans="1:13" x14ac:dyDescent="0.2">
      <c r="A25" s="44"/>
      <c r="B25" s="94" t="s">
        <v>352</v>
      </c>
      <c r="C25" s="59"/>
      <c r="D25" s="63">
        <f>SUM(D17:D23)</f>
        <v>907.1</v>
      </c>
      <c r="E25" s="63">
        <f>SUM(E17:E23)</f>
        <v>41389.040000000015</v>
      </c>
      <c r="F25" s="79">
        <f>E25-D25</f>
        <v>40481.940000000017</v>
      </c>
      <c r="G25" s="63">
        <v>42553.180000000029</v>
      </c>
      <c r="H25" s="58"/>
      <c r="I25" s="38"/>
    </row>
    <row r="26" spans="1:13" x14ac:dyDescent="0.2">
      <c r="A26" s="44"/>
      <c r="B26" s="74" t="s">
        <v>353</v>
      </c>
      <c r="C26" s="75"/>
      <c r="D26" s="63">
        <f>D25</f>
        <v>907.1</v>
      </c>
      <c r="E26" s="63">
        <f>SUM(E17:E24)</f>
        <v>41389.040000000015</v>
      </c>
      <c r="F26" s="79">
        <f>E26-D26</f>
        <v>40481.940000000017</v>
      </c>
      <c r="G26" s="64">
        <v>42553.180000000029</v>
      </c>
      <c r="H26" s="65"/>
      <c r="I26" s="38"/>
    </row>
    <row r="27" spans="1:13" x14ac:dyDescent="0.2">
      <c r="A27" s="44"/>
      <c r="B27" s="95"/>
      <c r="C27" s="83"/>
      <c r="D27" s="57"/>
      <c r="E27" s="57"/>
      <c r="F27" s="84"/>
      <c r="G27" s="54"/>
      <c r="H27" s="85"/>
      <c r="I27" s="38"/>
    </row>
    <row r="28" spans="1:13" x14ac:dyDescent="0.2">
      <c r="A28" s="44"/>
      <c r="B28" s="96">
        <v>60630000</v>
      </c>
      <c r="C28" s="99" t="s">
        <v>354</v>
      </c>
      <c r="D28" s="5">
        <f>SUMIF(GRL_2016!$C$3:$C$423,$B28,GRL_2016!$H$3:$H$423)</f>
        <v>0</v>
      </c>
      <c r="E28" s="5">
        <f>SUMIF(GRL_2016!$C$3:$C$423,$B28,GRL_2016!$I$3:$I$423)</f>
        <v>0</v>
      </c>
      <c r="F28" s="80">
        <f>E28-D28</f>
        <v>0</v>
      </c>
      <c r="G28" s="62">
        <v>0</v>
      </c>
      <c r="H28" s="58"/>
      <c r="I28" s="101"/>
      <c r="J28" s="119"/>
    </row>
    <row r="29" spans="1:13" x14ac:dyDescent="0.2">
      <c r="A29" s="44"/>
      <c r="B29" s="96">
        <v>60640000</v>
      </c>
      <c r="C29" s="99" t="s">
        <v>355</v>
      </c>
      <c r="D29" s="5">
        <f>SUMIF(GRL_2016!$C$3:$C$423,$B29,GRL_2016!$H$3:$H$423)</f>
        <v>0</v>
      </c>
      <c r="E29" s="5">
        <f>SUMIF(GRL_2016!$C$3:$C$423,$B29,GRL_2016!$I$3:$I$423)</f>
        <v>1236.5700000000002</v>
      </c>
      <c r="F29" s="80">
        <f t="shared" ref="F29:F56" si="1">E29-D29</f>
        <v>1236.5700000000002</v>
      </c>
      <c r="G29" s="62">
        <v>242.28</v>
      </c>
      <c r="H29" s="58"/>
      <c r="I29" s="101"/>
      <c r="J29" s="119"/>
      <c r="K29" s="38"/>
      <c r="L29" s="38"/>
    </row>
    <row r="30" spans="1:13" x14ac:dyDescent="0.2">
      <c r="A30" s="44"/>
      <c r="B30" s="96">
        <v>60641000</v>
      </c>
      <c r="C30" s="99" t="s">
        <v>356</v>
      </c>
      <c r="D30" s="5">
        <f>SUMIF(GRL_2016!$C$3:$C$423,$B30,GRL_2016!$H$3:$H$423)</f>
        <v>0</v>
      </c>
      <c r="E30" s="5">
        <f>SUMIF(GRL_2016!$C$3:$C$423,$B30,GRL_2016!$I$3:$I$423)</f>
        <v>1056</v>
      </c>
      <c r="F30" s="80">
        <f t="shared" si="1"/>
        <v>1056</v>
      </c>
      <c r="G30" s="62">
        <v>0</v>
      </c>
      <c r="H30" s="58"/>
      <c r="I30" s="101"/>
      <c r="J30" s="119"/>
      <c r="K30" s="102"/>
      <c r="L30" s="102"/>
      <c r="M30" s="38"/>
    </row>
    <row r="31" spans="1:13" x14ac:dyDescent="0.2">
      <c r="A31" s="44"/>
      <c r="B31" s="96">
        <v>60643000</v>
      </c>
      <c r="C31" s="99" t="s">
        <v>357</v>
      </c>
      <c r="D31" s="5">
        <f>SUMIF(GRL_2016!$C$3:$C$423,$B31,GRL_2016!$H$3:$H$423)</f>
        <v>0</v>
      </c>
      <c r="E31" s="5">
        <f>SUMIF(GRL_2016!$C$3:$C$423,$B31,GRL_2016!$I$3:$I$423)</f>
        <v>0</v>
      </c>
      <c r="F31" s="80">
        <f t="shared" si="1"/>
        <v>0</v>
      </c>
      <c r="G31" s="62">
        <v>0</v>
      </c>
      <c r="H31" s="58"/>
      <c r="I31" s="101"/>
      <c r="J31" s="119"/>
      <c r="K31" s="38"/>
      <c r="L31" s="38"/>
      <c r="M31" s="102"/>
    </row>
    <row r="32" spans="1:13" x14ac:dyDescent="0.2">
      <c r="A32" s="44"/>
      <c r="B32" s="96">
        <v>60650000</v>
      </c>
      <c r="C32" s="99" t="s">
        <v>358</v>
      </c>
      <c r="D32" s="5">
        <f>SUMIF(GRL_2016!$C$3:$C$423,$B32,GRL_2016!$H$3:$H$423)</f>
        <v>0</v>
      </c>
      <c r="E32" s="5">
        <f>SUMIF(GRL_2016!$C$3:$C$423,$B32,GRL_2016!$I$3:$I$423)</f>
        <v>397.79</v>
      </c>
      <c r="F32" s="80">
        <f t="shared" si="1"/>
        <v>397.79</v>
      </c>
      <c r="G32" s="62">
        <v>-44.980000000000004</v>
      </c>
      <c r="H32" s="58"/>
      <c r="I32" s="101"/>
      <c r="J32" s="119"/>
      <c r="K32" s="38"/>
      <c r="L32" s="38"/>
      <c r="M32" s="38"/>
    </row>
    <row r="33" spans="1:13" x14ac:dyDescent="0.2">
      <c r="A33" s="44"/>
      <c r="B33" s="96">
        <v>61620000</v>
      </c>
      <c r="C33" s="99" t="s">
        <v>408</v>
      </c>
      <c r="D33" s="5">
        <f>SUMIF(GRL_2016!$C$3:$C$423,$B33,GRL_2016!$H$3:$H$423)</f>
        <v>0</v>
      </c>
      <c r="E33" s="5">
        <f>SUMIF(GRL_2016!$C$3:$C$423,$B33,GRL_2016!$I$3:$I$423)</f>
        <v>602.48</v>
      </c>
      <c r="F33" s="80">
        <f t="shared" si="1"/>
        <v>602.48</v>
      </c>
      <c r="G33" s="62">
        <v>602.48</v>
      </c>
      <c r="H33" s="58"/>
      <c r="I33" s="101"/>
      <c r="J33" s="119"/>
      <c r="K33" s="38"/>
      <c r="L33" s="38"/>
      <c r="M33" s="38"/>
    </row>
    <row r="34" spans="1:13" x14ac:dyDescent="0.2">
      <c r="A34" s="44"/>
      <c r="B34" s="96">
        <v>61630000</v>
      </c>
      <c r="C34" s="99" t="s">
        <v>359</v>
      </c>
      <c r="D34" s="5">
        <f>SUMIF(GRL_2016!$C$3:$C$423,$B34,GRL_2016!$H$3:$H$423)</f>
        <v>0</v>
      </c>
      <c r="E34" s="5">
        <f>SUMIF(GRL_2016!$C$3:$C$423,$B34,GRL_2016!$I$3:$I$423)</f>
        <v>14607</v>
      </c>
      <c r="F34" s="80">
        <f t="shared" si="1"/>
        <v>14607</v>
      </c>
      <c r="G34" s="62">
        <v>16027</v>
      </c>
      <c r="H34" s="58"/>
      <c r="I34" s="101"/>
      <c r="J34" s="119"/>
      <c r="K34" s="38"/>
      <c r="L34" s="38"/>
      <c r="M34" s="38"/>
    </row>
    <row r="35" spans="1:13" x14ac:dyDescent="0.2">
      <c r="A35" s="44"/>
      <c r="B35" s="96">
        <v>62260000</v>
      </c>
      <c r="C35" s="99" t="s">
        <v>360</v>
      </c>
      <c r="D35" s="5">
        <f>SUMIF(GRL_2016!$C$3:$C$423,$B35,GRL_2016!$H$3:$H$423)</f>
        <v>0</v>
      </c>
      <c r="E35" s="5">
        <f>SUMIF(GRL_2016!$C$3:$C$423,$B35,GRL_2016!$I$3:$I$423)</f>
        <v>10000</v>
      </c>
      <c r="F35" s="80">
        <f t="shared" si="1"/>
        <v>10000</v>
      </c>
      <c r="G35" s="62">
        <v>10000</v>
      </c>
      <c r="H35" s="58"/>
      <c r="I35" s="101"/>
      <c r="J35" s="119"/>
      <c r="K35" s="38"/>
      <c r="L35" s="38"/>
      <c r="M35" s="38"/>
    </row>
    <row r="36" spans="1:13" x14ac:dyDescent="0.2">
      <c r="A36" s="44"/>
      <c r="B36" s="96">
        <v>62262000</v>
      </c>
      <c r="C36" s="99" t="s">
        <v>361</v>
      </c>
      <c r="D36" s="5">
        <f>SUMIF(GRL_2016!$C$3:$C$423,$B36,GRL_2016!$H$3:$H$423)</f>
        <v>0</v>
      </c>
      <c r="E36" s="5">
        <f>SUMIF(GRL_2016!$C$3:$C$423,$B36,GRL_2016!$I$3:$I$423)</f>
        <v>960</v>
      </c>
      <c r="F36" s="80">
        <f t="shared" si="1"/>
        <v>960</v>
      </c>
      <c r="G36" s="62">
        <v>0</v>
      </c>
      <c r="H36" s="58"/>
      <c r="I36" s="101"/>
      <c r="J36" s="119"/>
      <c r="K36" s="38"/>
      <c r="L36" s="38"/>
      <c r="M36" s="38"/>
    </row>
    <row r="37" spans="1:13" x14ac:dyDescent="0.2">
      <c r="A37" s="44"/>
      <c r="B37" s="96">
        <v>62330000</v>
      </c>
      <c r="C37" s="99" t="s">
        <v>409</v>
      </c>
      <c r="D37" s="5">
        <f>SUMIF(GRL_2016!$C$3:$C$423,$B37,GRL_2016!$H$3:$H$423)</f>
        <v>0</v>
      </c>
      <c r="E37" s="5">
        <f>SUMIF(GRL_2016!$C$3:$C$423,$B37,GRL_2016!$I$3:$I$423)</f>
        <v>0</v>
      </c>
      <c r="F37" s="80">
        <f t="shared" si="1"/>
        <v>0</v>
      </c>
      <c r="G37" s="62">
        <v>0</v>
      </c>
      <c r="H37" s="58"/>
      <c r="I37" s="101"/>
      <c r="J37" s="119"/>
      <c r="K37" s="38"/>
      <c r="L37" s="38"/>
      <c r="M37" s="38"/>
    </row>
    <row r="38" spans="1:13" x14ac:dyDescent="0.2">
      <c r="A38" s="44"/>
      <c r="B38" s="96">
        <v>62375000</v>
      </c>
      <c r="C38" s="99" t="s">
        <v>362</v>
      </c>
      <c r="D38" s="5">
        <f>SUMIF(GRL_2016!$C$3:$C$423,$B38,GRL_2016!$H$3:$H$423)</f>
        <v>0</v>
      </c>
      <c r="E38" s="5">
        <f>SUMIF(GRL_2016!$C$3:$C$423,$B38,GRL_2016!$I$3:$I$423)</f>
        <v>0</v>
      </c>
      <c r="F38" s="80">
        <f t="shared" si="1"/>
        <v>0</v>
      </c>
      <c r="G38" s="62">
        <v>950</v>
      </c>
      <c r="H38" s="58"/>
      <c r="I38" s="101"/>
      <c r="J38" s="119"/>
      <c r="K38" s="38"/>
      <c r="L38" s="38"/>
      <c r="M38" s="38"/>
    </row>
    <row r="39" spans="1:13" x14ac:dyDescent="0.2">
      <c r="A39" s="44"/>
      <c r="B39" s="96">
        <v>62360000</v>
      </c>
      <c r="C39" s="99" t="s">
        <v>410</v>
      </c>
      <c r="D39" s="5">
        <f>SUMIF(GRL_2016!$C$3:$C$423,$B39,GRL_2016!$H$3:$H$423)</f>
        <v>0</v>
      </c>
      <c r="E39" s="5">
        <f>SUMIF(GRL_2016!$C$3:$C$423,$B39,GRL_2016!$I$3:$I$423)</f>
        <v>0</v>
      </c>
      <c r="F39" s="80">
        <f t="shared" si="1"/>
        <v>0</v>
      </c>
      <c r="G39" s="62">
        <v>0</v>
      </c>
      <c r="H39" s="58"/>
      <c r="I39" s="101"/>
      <c r="J39" s="119"/>
      <c r="K39" s="38"/>
      <c r="L39" s="38"/>
      <c r="M39" s="38"/>
    </row>
    <row r="40" spans="1:13" x14ac:dyDescent="0.2">
      <c r="A40" s="44"/>
      <c r="B40" s="96">
        <v>62380000</v>
      </c>
      <c r="C40" s="100" t="s">
        <v>364</v>
      </c>
      <c r="D40" s="5">
        <f>SUMIF(GRL_2016!$C$3:$C$423,$B40,GRL_2016!$H$3:$H$423)</f>
        <v>0</v>
      </c>
      <c r="E40" s="5">
        <f>SUMIF(GRL_2016!$C$3:$C$423,$B40,GRL_2016!$I$3:$I$423)</f>
        <v>0</v>
      </c>
      <c r="F40" s="80">
        <f t="shared" si="1"/>
        <v>0</v>
      </c>
      <c r="G40" s="62">
        <v>0</v>
      </c>
      <c r="H40" s="58"/>
      <c r="I40" s="101"/>
      <c r="J40" s="119"/>
      <c r="K40" s="38"/>
      <c r="L40" s="38"/>
      <c r="M40" s="38"/>
    </row>
    <row r="41" spans="1:13" x14ac:dyDescent="0.2">
      <c r="A41" s="44"/>
      <c r="B41" s="96">
        <v>62410000</v>
      </c>
      <c r="C41" s="99" t="s">
        <v>363</v>
      </c>
      <c r="D41" s="5">
        <f>SUMIF(GRL_2016!$C$3:$C$423,$B41,GRL_2016!$H$3:$H$423)</f>
        <v>0</v>
      </c>
      <c r="E41" s="5">
        <f>SUMIF(GRL_2016!$C$3:$C$423,$B41,GRL_2016!$I$3:$I$423)</f>
        <v>0</v>
      </c>
      <c r="F41" s="80">
        <f t="shared" si="1"/>
        <v>0</v>
      </c>
      <c r="G41" s="62">
        <v>0</v>
      </c>
      <c r="H41" s="58"/>
      <c r="I41" s="101"/>
      <c r="J41" s="119"/>
      <c r="K41" s="38"/>
      <c r="L41" s="38"/>
      <c r="M41" s="38"/>
    </row>
    <row r="42" spans="1:13" x14ac:dyDescent="0.2">
      <c r="A42" s="44"/>
      <c r="B42" s="96">
        <v>62510000</v>
      </c>
      <c r="C42" s="99" t="s">
        <v>365</v>
      </c>
      <c r="D42" s="5">
        <f>SUMIF(GRL_2016!$C$3:$C$423,$B42,GRL_2016!$H$3:$H$423)</f>
        <v>0</v>
      </c>
      <c r="E42" s="5">
        <f>SUMIF(GRL_2016!$C$3:$C$423,$B42,GRL_2016!$I$3:$I$423)</f>
        <v>0</v>
      </c>
      <c r="F42" s="80">
        <f t="shared" si="1"/>
        <v>0</v>
      </c>
      <c r="G42" s="62">
        <v>1287.57</v>
      </c>
      <c r="H42" s="58"/>
      <c r="I42" s="101"/>
      <c r="J42" s="119"/>
      <c r="K42" s="38"/>
      <c r="L42" s="38"/>
      <c r="M42" s="38"/>
    </row>
    <row r="43" spans="1:13" x14ac:dyDescent="0.2">
      <c r="A43" s="44"/>
      <c r="B43" s="96">
        <v>62560000</v>
      </c>
      <c r="C43" s="99" t="s">
        <v>366</v>
      </c>
      <c r="D43" s="5">
        <f>SUMIF(GRL_2016!$C$3:$C$423,$B43,GRL_2016!$H$3:$H$423)</f>
        <v>0</v>
      </c>
      <c r="E43" s="5">
        <f>SUMIF(GRL_2016!$C$3:$C$423,$B43,GRL_2016!$I$3:$I$423)</f>
        <v>1327.1899999999998</v>
      </c>
      <c r="F43" s="80">
        <f t="shared" si="1"/>
        <v>1327.1899999999998</v>
      </c>
      <c r="G43" s="62">
        <v>2244.5</v>
      </c>
      <c r="H43" s="58"/>
      <c r="I43" s="101"/>
      <c r="J43" s="119"/>
      <c r="K43" s="38"/>
      <c r="L43" s="38"/>
      <c r="M43" s="38"/>
    </row>
    <row r="44" spans="1:13" x14ac:dyDescent="0.2">
      <c r="A44" s="44"/>
      <c r="B44" s="96">
        <v>62570000</v>
      </c>
      <c r="C44" s="99" t="s">
        <v>367</v>
      </c>
      <c r="D44" s="5">
        <f>SUMIF(GRL_2016!$C$3:$C$423,$B44,GRL_2016!$H$3:$H$423)</f>
        <v>0</v>
      </c>
      <c r="E44" s="5">
        <f>SUMIF(GRL_2016!$C$3:$C$423,$B44,GRL_2016!$I$3:$I$423)</f>
        <v>2035.11</v>
      </c>
      <c r="F44" s="80">
        <f t="shared" si="1"/>
        <v>2035.11</v>
      </c>
      <c r="G44" s="62">
        <v>5001.8100000000004</v>
      </c>
      <c r="H44" s="58"/>
      <c r="I44" s="101"/>
      <c r="J44" s="119"/>
      <c r="K44" s="38"/>
      <c r="L44" s="38"/>
      <c r="M44" s="38"/>
    </row>
    <row r="45" spans="1:13" x14ac:dyDescent="0.2">
      <c r="A45" s="44"/>
      <c r="B45" s="96">
        <v>62610000</v>
      </c>
      <c r="C45" s="99" t="s">
        <v>368</v>
      </c>
      <c r="D45" s="5">
        <f>SUMIF(GRL_2016!$C$3:$C$423,$B45,GRL_2016!$H$3:$H$423)</f>
        <v>0</v>
      </c>
      <c r="E45" s="5">
        <f>SUMIF(GRL_2016!$C$3:$C$423,$B45,GRL_2016!$I$3:$I$423)</f>
        <v>2104.4800000000005</v>
      </c>
      <c r="F45" s="80">
        <f t="shared" si="1"/>
        <v>2104.4800000000005</v>
      </c>
      <c r="G45" s="62">
        <v>971.56</v>
      </c>
      <c r="H45" s="58"/>
      <c r="I45" s="101"/>
      <c r="J45" s="119"/>
      <c r="M45" s="38"/>
    </row>
    <row r="46" spans="1:13" x14ac:dyDescent="0.2">
      <c r="A46" s="44"/>
      <c r="B46" s="96">
        <v>62620000</v>
      </c>
      <c r="C46" s="99" t="s">
        <v>369</v>
      </c>
      <c r="D46" s="5">
        <f>SUMIF(GRL_2016!$C$3:$C$423,$B46,GRL_2016!$H$3:$H$423)</f>
        <v>0</v>
      </c>
      <c r="E46" s="5">
        <f>SUMIF(GRL_2016!$C$3:$C$423,$B46,GRL_2016!$I$3:$I$423)</f>
        <v>560.20000000000005</v>
      </c>
      <c r="F46" s="80">
        <f t="shared" si="1"/>
        <v>560.20000000000005</v>
      </c>
      <c r="G46" s="62">
        <v>766.71000000000015</v>
      </c>
      <c r="H46" s="58"/>
      <c r="I46" s="101"/>
      <c r="J46" s="119"/>
    </row>
    <row r="47" spans="1:13" x14ac:dyDescent="0.2">
      <c r="A47" s="44"/>
      <c r="B47" s="96">
        <v>62730000</v>
      </c>
      <c r="C47" s="99" t="s">
        <v>370</v>
      </c>
      <c r="D47" s="5">
        <f>SUMIF(GRL_2016!$C$3:$C$423,$B47,GRL_2016!$H$3:$H$423)</f>
        <v>0</v>
      </c>
      <c r="E47" s="5">
        <f>SUMIF(GRL_2016!$C$3:$C$423,$B47,GRL_2016!$I$3:$I$423)</f>
        <v>134</v>
      </c>
      <c r="F47" s="80">
        <f t="shared" si="1"/>
        <v>134</v>
      </c>
      <c r="G47" s="62">
        <v>0</v>
      </c>
      <c r="H47" s="58"/>
      <c r="I47" s="101"/>
      <c r="J47" s="119"/>
    </row>
    <row r="48" spans="1:13" x14ac:dyDescent="0.2">
      <c r="A48" s="44"/>
      <c r="B48" s="96">
        <v>62750000</v>
      </c>
      <c r="C48" s="99" t="s">
        <v>371</v>
      </c>
      <c r="D48" s="5">
        <f>SUMIF(GRL_2016!$C$3:$C$423,$B48,GRL_2016!$H$3:$H$423)</f>
        <v>0</v>
      </c>
      <c r="E48" s="5">
        <f>SUMIF(GRL_2016!$C$3:$C$423,$B48,GRL_2016!$I$3:$I$423)</f>
        <v>89.860000000000056</v>
      </c>
      <c r="F48" s="80">
        <f t="shared" si="1"/>
        <v>89.860000000000056</v>
      </c>
      <c r="G48" s="62">
        <v>106.06</v>
      </c>
      <c r="H48" s="58"/>
      <c r="I48" s="101"/>
      <c r="J48" s="119"/>
    </row>
    <row r="49" spans="1:10" x14ac:dyDescent="0.2">
      <c r="A49" s="44"/>
      <c r="B49" s="96">
        <v>62780000</v>
      </c>
      <c r="C49" s="99" t="s">
        <v>372</v>
      </c>
      <c r="D49" s="5">
        <f>SUMIF(GRL_2016!$C$3:$C$423,$B49,GRL_2016!$H$3:$H$423)</f>
        <v>0</v>
      </c>
      <c r="E49" s="5">
        <f>SUMIF(GRL_2016!$C$3:$C$423,$B49,GRL_2016!$I$3:$I$423)</f>
        <v>0.2</v>
      </c>
      <c r="F49" s="80">
        <f t="shared" si="1"/>
        <v>0.2</v>
      </c>
      <c r="G49" s="62">
        <v>150.11999999999998</v>
      </c>
      <c r="H49" s="58"/>
      <c r="I49" s="101"/>
      <c r="J49" s="119"/>
    </row>
    <row r="50" spans="1:10" x14ac:dyDescent="0.2">
      <c r="A50" s="44"/>
      <c r="B50" s="96">
        <v>62810000</v>
      </c>
      <c r="C50" s="99" t="s">
        <v>386</v>
      </c>
      <c r="D50" s="5">
        <f>SUMIF(GRL_2016!$C$3:$C$423,$B50,GRL_2016!$H$3:$H$423)</f>
        <v>0</v>
      </c>
      <c r="E50" s="5">
        <f>SUMIF(GRL_2016!$C$3:$C$423,$B50,GRL_2016!$I$3:$I$423)</f>
        <v>1797</v>
      </c>
      <c r="F50" s="80">
        <f t="shared" si="1"/>
        <v>1797</v>
      </c>
      <c r="G50" s="62">
        <v>0</v>
      </c>
      <c r="H50" s="58"/>
      <c r="I50" s="101"/>
      <c r="J50" s="119"/>
    </row>
    <row r="51" spans="1:10" x14ac:dyDescent="0.2">
      <c r="A51" s="44"/>
      <c r="B51" s="96">
        <v>63330000</v>
      </c>
      <c r="C51" s="99" t="s">
        <v>373</v>
      </c>
      <c r="D51" s="5">
        <f>SUMIF(GRL_2016!$C$3:$C$423,$B51,GRL_2016!$H$3:$H$423)</f>
        <v>0</v>
      </c>
      <c r="E51" s="5">
        <f>SUMIF(GRL_2016!$C$3:$C$423,$B51,GRL_2016!$I$3:$I$423)</f>
        <v>0</v>
      </c>
      <c r="F51" s="80">
        <f t="shared" si="1"/>
        <v>0</v>
      </c>
      <c r="G51" s="62">
        <v>0</v>
      </c>
      <c r="H51" s="58"/>
      <c r="I51" s="101"/>
      <c r="J51" s="119"/>
    </row>
    <row r="52" spans="1:10" x14ac:dyDescent="0.2">
      <c r="A52" s="44"/>
      <c r="B52" s="96">
        <v>64510000</v>
      </c>
      <c r="C52" s="99" t="s">
        <v>276</v>
      </c>
      <c r="D52" s="5">
        <f>SUMIF(GRL_2016!$C$3:$C$423,$B52,GRL_2016!$H$3:$H$423)</f>
        <v>811.51</v>
      </c>
      <c r="E52" s="5">
        <f>SUMIF(GRL_2016!$C$3:$C$423,$B52,GRL_2016!$I$3:$I$423)</f>
        <v>0</v>
      </c>
      <c r="F52" s="80">
        <f t="shared" si="1"/>
        <v>-811.51</v>
      </c>
      <c r="G52" s="62">
        <v>0</v>
      </c>
      <c r="H52" s="58"/>
      <c r="I52" s="101"/>
      <c r="J52" s="119"/>
    </row>
    <row r="53" spans="1:10" x14ac:dyDescent="0.2">
      <c r="A53" s="44"/>
      <c r="B53" s="96">
        <v>65100000</v>
      </c>
      <c r="C53" s="99" t="s">
        <v>374</v>
      </c>
      <c r="D53" s="5">
        <f>SUMIF(GRL_2016!$C$3:$C$423,$B53,GRL_2016!$H$3:$H$423)</f>
        <v>0</v>
      </c>
      <c r="E53" s="5">
        <f>SUMIF(GRL_2016!$C$3:$C$423,$B53,GRL_2016!$I$3:$I$423)</f>
        <v>0</v>
      </c>
      <c r="F53" s="80">
        <f t="shared" si="1"/>
        <v>0</v>
      </c>
      <c r="G53" s="62">
        <v>0</v>
      </c>
      <c r="H53" s="58"/>
      <c r="I53" s="101"/>
      <c r="J53" s="119"/>
    </row>
    <row r="54" spans="1:10" x14ac:dyDescent="0.2">
      <c r="A54" s="44"/>
      <c r="B54" s="96">
        <v>65700000</v>
      </c>
      <c r="C54" s="99" t="s">
        <v>375</v>
      </c>
      <c r="D54" s="5">
        <f>SUMIF(GRL_2016!$C$3:$C$423,$B54,GRL_2016!$H$3:$H$423)</f>
        <v>0</v>
      </c>
      <c r="E54" s="5">
        <f>SUMIF(GRL_2016!$C$3:$C$423,$B54,GRL_2016!$I$3:$I$423)</f>
        <v>0</v>
      </c>
      <c r="F54" s="80">
        <f t="shared" si="1"/>
        <v>0</v>
      </c>
      <c r="G54" s="62">
        <v>0</v>
      </c>
      <c r="H54" s="58"/>
      <c r="I54" s="101"/>
      <c r="J54" s="119"/>
    </row>
    <row r="55" spans="1:10" x14ac:dyDescent="0.2">
      <c r="A55" s="44"/>
      <c r="B55" s="96">
        <v>67200000</v>
      </c>
      <c r="C55" s="99" t="s">
        <v>376</v>
      </c>
      <c r="D55" s="5">
        <f>SUMIF(GRL_2016!$C$3:$C$423,$B55,GRL_2016!$H$3:$H$423)</f>
        <v>0</v>
      </c>
      <c r="E55" s="5">
        <f>SUMIF(GRL_2016!$C$3:$C$423,$B55,GRL_2016!$I$3:$I$423)</f>
        <v>0</v>
      </c>
      <c r="F55" s="80">
        <f t="shared" si="1"/>
        <v>0</v>
      </c>
      <c r="G55" s="62">
        <v>0</v>
      </c>
      <c r="H55" s="58"/>
      <c r="I55" s="101"/>
      <c r="J55" s="119"/>
    </row>
    <row r="56" spans="1:10" x14ac:dyDescent="0.2">
      <c r="A56" s="44"/>
      <c r="B56" s="86">
        <v>68112000</v>
      </c>
      <c r="C56" s="56" t="s">
        <v>377</v>
      </c>
      <c r="D56" s="5">
        <f>SUMIF(GRL_2016!$C$3:$C$423,$B56,GRL_2016!$H$3:$H$423)</f>
        <v>0</v>
      </c>
      <c r="E56" s="5">
        <f>SUMIF(GRL_2016!$C$3:$C$423,$B56,GRL_2016!$I$3:$I$423)</f>
        <v>325.36</v>
      </c>
      <c r="F56" s="80">
        <f t="shared" si="1"/>
        <v>325.36</v>
      </c>
      <c r="G56" s="62">
        <v>325.35000000000002</v>
      </c>
      <c r="H56" s="58"/>
      <c r="I56" s="101"/>
      <c r="J56" s="119"/>
    </row>
    <row r="57" spans="1:10" x14ac:dyDescent="0.2">
      <c r="A57" s="44"/>
      <c r="B57" s="96"/>
      <c r="C57" s="59"/>
      <c r="D57" s="60"/>
      <c r="E57" s="60"/>
      <c r="F57" s="81"/>
      <c r="G57" s="62"/>
      <c r="H57" s="58"/>
      <c r="I57" s="101"/>
    </row>
    <row r="58" spans="1:10" x14ac:dyDescent="0.2">
      <c r="A58" s="44"/>
      <c r="B58" s="76" t="s">
        <v>378</v>
      </c>
      <c r="C58" s="77"/>
      <c r="D58" s="63">
        <f>SUM(D28:D56)</f>
        <v>811.51</v>
      </c>
      <c r="E58" s="63">
        <f>SUM(E28:E56)</f>
        <v>37233.24</v>
      </c>
      <c r="F58" s="79">
        <f>SUM(F28:F56)</f>
        <v>36421.729999999996</v>
      </c>
      <c r="G58" s="66">
        <v>38630.459999999992</v>
      </c>
      <c r="H58" s="67"/>
      <c r="I58" s="101"/>
      <c r="J58" s="119"/>
    </row>
    <row r="59" spans="1:10" x14ac:dyDescent="0.2">
      <c r="A59" s="38"/>
      <c r="B59" s="97"/>
      <c r="C59" s="77" t="s">
        <v>379</v>
      </c>
      <c r="D59" s="63"/>
      <c r="E59" s="63"/>
      <c r="F59" s="79">
        <f>F26-F58</f>
        <v>4060.210000000021</v>
      </c>
      <c r="G59" s="66">
        <v>3922.7200000000375</v>
      </c>
      <c r="H59" s="65"/>
      <c r="I59" s="101"/>
    </row>
    <row r="60" spans="1:10" x14ac:dyDescent="0.2">
      <c r="A60" s="38"/>
      <c r="B60" s="156"/>
      <c r="C60" s="157"/>
      <c r="D60" s="158"/>
      <c r="E60" s="158"/>
      <c r="F60" s="159"/>
      <c r="G60" s="160"/>
      <c r="H60" s="161"/>
      <c r="I60" s="101"/>
    </row>
    <row r="61" spans="1:10" x14ac:dyDescent="0.2">
      <c r="A61" s="44"/>
      <c r="B61" s="92">
        <v>768000</v>
      </c>
      <c r="C61" s="89" t="s">
        <v>351</v>
      </c>
      <c r="D61" s="5">
        <f>SUMIF(GRL_2016!$C$3:$C$423,$B61,GRL_2016!$I$3:$I$423)</f>
        <v>0</v>
      </c>
      <c r="E61" s="5">
        <f>SUMIF(GRL_2016!$C$3:$C$423,$B61,GRL_2016!$H$3:$H$423)</f>
        <v>770.22</v>
      </c>
      <c r="F61" s="78">
        <f>E61-D61</f>
        <v>770.22</v>
      </c>
      <c r="G61" s="62"/>
      <c r="H61" s="58"/>
      <c r="I61" s="38"/>
    </row>
    <row r="62" spans="1:10" x14ac:dyDescent="0.2">
      <c r="A62" s="44"/>
      <c r="B62" s="98"/>
      <c r="C62" s="68"/>
      <c r="D62" s="158"/>
      <c r="E62" s="158"/>
      <c r="F62" s="81"/>
      <c r="G62" s="62"/>
      <c r="H62" s="58"/>
      <c r="I62" s="38"/>
    </row>
    <row r="63" spans="1:10" x14ac:dyDescent="0.2">
      <c r="A63" s="44"/>
      <c r="B63" s="92"/>
      <c r="C63" s="81" t="s">
        <v>380</v>
      </c>
      <c r="D63" s="60"/>
      <c r="E63" s="60"/>
      <c r="F63" s="78">
        <f>SUM(F59:F61)</f>
        <v>4830.4300000000212</v>
      </c>
      <c r="G63" s="69"/>
      <c r="H63" s="58"/>
    </row>
    <row r="64" spans="1:10" ht="12" thickBot="1" x14ac:dyDescent="0.25">
      <c r="A64" s="44"/>
      <c r="B64" s="70"/>
      <c r="C64" s="71"/>
      <c r="D64" s="71"/>
      <c r="E64" s="71"/>
      <c r="F64" s="82"/>
      <c r="G64" s="72"/>
      <c r="H64" s="73"/>
    </row>
    <row r="65" spans="1:8" x14ac:dyDescent="0.2">
      <c r="A65" s="44"/>
      <c r="B65" s="44"/>
      <c r="C65" s="44"/>
      <c r="D65" s="44"/>
      <c r="E65" s="44"/>
      <c r="F65" s="44"/>
      <c r="G65" s="45"/>
      <c r="H65" s="46"/>
    </row>
    <row r="66" spans="1:8" x14ac:dyDescent="0.2">
      <c r="A66" s="44"/>
      <c r="B66" s="38"/>
      <c r="C66" s="38"/>
      <c r="D66" s="38"/>
      <c r="E66" s="38"/>
      <c r="F66" s="101"/>
      <c r="G66" s="38"/>
      <c r="H66" s="38"/>
    </row>
    <row r="67" spans="1:8" x14ac:dyDescent="0.2">
      <c r="B67" s="144"/>
      <c r="C67" s="144"/>
    </row>
    <row r="68" spans="1:8" x14ac:dyDescent="0.2">
      <c r="E68" s="119"/>
      <c r="F68" s="119"/>
    </row>
  </sheetData>
  <mergeCells count="2">
    <mergeCell ref="B67:C67"/>
    <mergeCell ref="C9:H9"/>
  </mergeCells>
  <pageMargins left="7.874015748031496E-2" right="0.39370078740157483" top="0.19685039370078741" bottom="0.19685039370078741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3"/>
  <sheetViews>
    <sheetView workbookViewId="0">
      <selection activeCell="G23" sqref="G23"/>
    </sheetView>
  </sheetViews>
  <sheetFormatPr baseColWidth="10" defaultRowHeight="15" x14ac:dyDescent="0.25"/>
  <cols>
    <col min="2" max="2" width="19.42578125" customWidth="1"/>
    <col min="3" max="4" width="12.5703125" customWidth="1"/>
    <col min="5" max="6" width="11.7109375" customWidth="1"/>
    <col min="7" max="7" width="14.42578125" customWidth="1"/>
  </cols>
  <sheetData>
    <row r="3" spans="1:7" x14ac:dyDescent="0.25">
      <c r="B3" s="113" t="s">
        <v>420</v>
      </c>
      <c r="C3" s="145" t="s">
        <v>421</v>
      </c>
      <c r="D3" s="145"/>
      <c r="E3" s="145" t="s">
        <v>346</v>
      </c>
      <c r="F3" s="145"/>
      <c r="G3" s="113" t="s">
        <v>422</v>
      </c>
    </row>
    <row r="4" spans="1:7" s="114" customFormat="1" ht="60" x14ac:dyDescent="0.25">
      <c r="B4" s="113"/>
      <c r="C4" s="113"/>
      <c r="D4" s="115" t="s">
        <v>423</v>
      </c>
      <c r="E4" s="113"/>
      <c r="F4" s="115" t="s">
        <v>424</v>
      </c>
      <c r="G4" s="113"/>
    </row>
    <row r="5" spans="1:7" x14ac:dyDescent="0.25">
      <c r="A5" s="3"/>
      <c r="B5" s="23" t="s">
        <v>427</v>
      </c>
      <c r="C5" s="23"/>
      <c r="D5" s="23"/>
      <c r="E5" s="23"/>
      <c r="F5" s="23"/>
      <c r="G5" s="23">
        <v>2164.89</v>
      </c>
    </row>
    <row r="6" spans="1:7" x14ac:dyDescent="0.25">
      <c r="B6" s="23">
        <v>201510</v>
      </c>
      <c r="C6" s="23">
        <v>121.37</v>
      </c>
      <c r="D6" s="23"/>
      <c r="E6" s="23"/>
      <c r="F6" s="23"/>
      <c r="G6" s="23">
        <f t="shared" ref="G6:G17" si="0">G5+E6-C6</f>
        <v>2043.52</v>
      </c>
    </row>
    <row r="7" spans="1:7" x14ac:dyDescent="0.25">
      <c r="B7" s="23">
        <v>201511</v>
      </c>
      <c r="C7" s="23">
        <v>1895.73</v>
      </c>
      <c r="D7" s="23"/>
      <c r="E7" s="23">
        <v>6750.81</v>
      </c>
      <c r="F7" s="23"/>
      <c r="G7" s="23">
        <f t="shared" si="0"/>
        <v>6898.6</v>
      </c>
    </row>
    <row r="8" spans="1:7" x14ac:dyDescent="0.25">
      <c r="B8" s="23">
        <v>201512</v>
      </c>
      <c r="C8" s="23">
        <v>2193.7199999999998</v>
      </c>
      <c r="D8" s="23"/>
      <c r="E8" s="23">
        <v>20060.900000000001</v>
      </c>
      <c r="F8" s="23"/>
      <c r="G8" s="23">
        <f t="shared" si="0"/>
        <v>24765.78</v>
      </c>
    </row>
    <row r="9" spans="1:7" x14ac:dyDescent="0.25">
      <c r="B9" s="23">
        <v>201513</v>
      </c>
      <c r="C9" s="23">
        <v>8289.44</v>
      </c>
      <c r="D9" s="23"/>
      <c r="E9" s="23">
        <v>10166.6</v>
      </c>
      <c r="F9" s="23"/>
      <c r="G9" s="23">
        <f t="shared" si="0"/>
        <v>26642.939999999995</v>
      </c>
    </row>
    <row r="10" spans="1:7" x14ac:dyDescent="0.25">
      <c r="B10" s="23">
        <v>201602</v>
      </c>
      <c r="C10" s="23">
        <v>910.2</v>
      </c>
      <c r="D10" s="23"/>
      <c r="E10" s="23">
        <v>2189</v>
      </c>
      <c r="F10" s="23"/>
      <c r="G10" s="23">
        <f t="shared" si="0"/>
        <v>27921.739999999994</v>
      </c>
    </row>
    <row r="11" spans="1:7" x14ac:dyDescent="0.25">
      <c r="B11" s="23">
        <v>201603</v>
      </c>
      <c r="C11" s="23">
        <v>3695.54</v>
      </c>
      <c r="D11" s="23"/>
      <c r="E11" s="23">
        <v>1857.95</v>
      </c>
      <c r="F11" s="23"/>
      <c r="G11" s="23">
        <f t="shared" si="0"/>
        <v>26084.149999999994</v>
      </c>
    </row>
    <row r="12" spans="1:7" x14ac:dyDescent="0.25">
      <c r="B12" s="23">
        <v>201604</v>
      </c>
      <c r="C12" s="23">
        <v>375.89</v>
      </c>
      <c r="D12" s="23"/>
      <c r="E12" s="23">
        <v>244.8</v>
      </c>
      <c r="F12" s="23"/>
      <c r="G12" s="23">
        <f t="shared" si="0"/>
        <v>25953.059999999994</v>
      </c>
    </row>
    <row r="13" spans="1:7" x14ac:dyDescent="0.25">
      <c r="B13" s="23">
        <v>201605</v>
      </c>
      <c r="C13" s="23">
        <v>51.13</v>
      </c>
      <c r="D13" s="23"/>
      <c r="E13" s="23">
        <v>107</v>
      </c>
      <c r="F13" s="23"/>
      <c r="G13" s="23">
        <f t="shared" si="0"/>
        <v>26008.929999999993</v>
      </c>
    </row>
    <row r="14" spans="1:7" x14ac:dyDescent="0.25">
      <c r="B14" s="23">
        <v>201606</v>
      </c>
      <c r="C14" s="23">
        <v>17523.650000000001</v>
      </c>
      <c r="D14" s="23"/>
      <c r="E14" s="23">
        <v>91.6</v>
      </c>
      <c r="F14" s="23"/>
      <c r="G14" s="23">
        <f t="shared" si="0"/>
        <v>8576.8799999999901</v>
      </c>
    </row>
    <row r="15" spans="1:7" x14ac:dyDescent="0.25">
      <c r="B15" s="23">
        <v>201607</v>
      </c>
      <c r="C15" s="23">
        <v>325.48</v>
      </c>
      <c r="D15" s="23"/>
      <c r="E15" s="23">
        <v>0</v>
      </c>
      <c r="F15" s="23"/>
      <c r="G15" s="23">
        <f t="shared" si="0"/>
        <v>8251.3999999999905</v>
      </c>
    </row>
    <row r="16" spans="1:7" x14ac:dyDescent="0.25">
      <c r="B16" s="23">
        <v>201608</v>
      </c>
      <c r="C16" s="23">
        <v>114.39</v>
      </c>
      <c r="D16" s="23"/>
      <c r="E16" s="23">
        <v>0</v>
      </c>
      <c r="F16" s="23"/>
      <c r="G16" s="23">
        <f t="shared" si="0"/>
        <v>8137.0099999999902</v>
      </c>
    </row>
    <row r="17" spans="2:7" x14ac:dyDescent="0.25">
      <c r="B17" s="23">
        <v>201609</v>
      </c>
      <c r="C17" s="23">
        <v>481.35</v>
      </c>
      <c r="D17" s="23"/>
      <c r="E17" s="23">
        <v>0</v>
      </c>
      <c r="F17" s="23"/>
      <c r="G17" s="23">
        <f t="shared" si="0"/>
        <v>7655.6599999999899</v>
      </c>
    </row>
    <row r="18" spans="2:7" x14ac:dyDescent="0.25">
      <c r="B18" s="23"/>
      <c r="C18" s="23"/>
      <c r="D18" s="23"/>
      <c r="E18" s="23"/>
      <c r="F18" s="23"/>
      <c r="G18" s="23"/>
    </row>
    <row r="19" spans="2:7" x14ac:dyDescent="0.25">
      <c r="B19" s="23" t="s">
        <v>425</v>
      </c>
      <c r="C19" s="23">
        <f>SUM(C6:C17)-SUM(D6:D17)</f>
        <v>35977.89</v>
      </c>
      <c r="D19" s="23"/>
      <c r="E19" s="23">
        <f>SUM(E6:E17)-SUM(F6:F17)</f>
        <v>41468.660000000003</v>
      </c>
      <c r="F19" s="23"/>
      <c r="G19" s="23"/>
    </row>
    <row r="20" spans="2:7" x14ac:dyDescent="0.25">
      <c r="B20" s="23"/>
      <c r="C20" s="23"/>
      <c r="D20" s="23"/>
      <c r="E20" s="23"/>
      <c r="F20" s="23"/>
      <c r="G20" s="23"/>
    </row>
    <row r="23" spans="2:7" x14ac:dyDescent="0.25">
      <c r="B23" t="s">
        <v>426</v>
      </c>
      <c r="C23">
        <f>C19-C21</f>
        <v>35977.89</v>
      </c>
      <c r="E23">
        <f>E19</f>
        <v>41468.660000000003</v>
      </c>
      <c r="G23">
        <f>E23-C23</f>
        <v>5490.7700000000041</v>
      </c>
    </row>
  </sheetData>
  <mergeCells count="2">
    <mergeCell ref="C3:D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Suivi</vt:lpstr>
      <vt:lpstr>GRL_2016</vt:lpstr>
      <vt:lpstr>BILAN</vt:lpstr>
      <vt:lpstr>RESULTAT</vt:lpstr>
      <vt:lpstr>BALANCE BANQUE</vt:lpstr>
      <vt:lpstr>BILAN!Zone_d_impression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LANGLOIS</dc:creator>
  <cp:lastModifiedBy>Daniel LANGLOIS</cp:lastModifiedBy>
  <cp:lastPrinted>2016-11-05T13:03:29Z</cp:lastPrinted>
  <dcterms:created xsi:type="dcterms:W3CDTF">2016-10-09T06:17:40Z</dcterms:created>
  <dcterms:modified xsi:type="dcterms:W3CDTF">2016-11-05T13:18:24Z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979337340</vt:i4>
  </property>
  <property fmtid="{D5CDD505-2E9C-101B-9397-08002B2CF9AE}" pid="3" name="_NewReviewCycle">
    <vt:lpwstr/>
  </property>
  <property fmtid="{D5CDD505-2E9C-101B-9397-08002B2CF9AE}" pid="4" name="_EmailSubject">
    <vt:lpwstr>BILAN RECTIFIE</vt:lpwstr>
  </property>
  <property fmtid="{D5CDD505-2E9C-101B-9397-08002B2CF9AE}" pid="5" name="_AuthorEmail">
    <vt:lpwstr>N.MATHERET@srconseil.fr</vt:lpwstr>
  </property>
  <property fmtid="{D5CDD505-2E9C-101B-9397-08002B2CF9AE}" pid="6" name="_AuthorEmailDisplayName">
    <vt:lpwstr>MATHERET Nadine</vt:lpwstr>
  </property>
  <property fmtid="{D5CDD505-2E9C-101B-9397-08002B2CF9AE}" pid="7" name="_ReviewingToolsShownOnce">
    <vt:lpwstr/>
  </property>
</Properties>
</file>